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60" windowWidth="14055" windowHeight="6855" firstSheet="1" activeTab="1"/>
  </bookViews>
  <sheets>
    <sheet name="Work groups" sheetId="10" r:id="rId1"/>
    <sheet name="Scoring sheet" sheetId="1" r:id="rId2"/>
    <sheet name="Scores graph" sheetId="8" r:id="rId3"/>
    <sheet name="Average groups graph" sheetId="9" r:id="rId4"/>
    <sheet name="Groups graph" sheetId="3" r:id="rId5"/>
    <sheet name="Ref table" sheetId="2" r:id="rId6"/>
  </sheets>
  <calcPr calcId="152511"/>
</workbook>
</file>

<file path=xl/calcChain.xml><?xml version="1.0" encoding="utf-8"?>
<calcChain xmlns="http://schemas.openxmlformats.org/spreadsheetml/2006/main">
  <c r="K66" i="1" l="1"/>
  <c r="P66" i="1"/>
  <c r="U66" i="1"/>
  <c r="K68" i="1"/>
  <c r="P68" i="1"/>
  <c r="U68" i="1"/>
  <c r="V66" i="1" l="1"/>
  <c r="V68" i="1"/>
  <c r="G79" i="9"/>
  <c r="F79" i="9"/>
  <c r="E79" i="9"/>
  <c r="G78" i="9"/>
  <c r="F78" i="9"/>
  <c r="E78" i="9"/>
  <c r="E77" i="9"/>
  <c r="G76" i="9"/>
  <c r="F76" i="9"/>
  <c r="E76" i="9"/>
  <c r="S70" i="9"/>
  <c r="S71" i="9" s="1"/>
  <c r="R70" i="9"/>
  <c r="R71" i="9" s="1"/>
  <c r="Q70" i="9"/>
  <c r="Q71" i="9" s="1"/>
  <c r="P70" i="9"/>
  <c r="P71" i="9" s="1"/>
  <c r="N70" i="9"/>
  <c r="N71" i="9" s="1"/>
  <c r="M70" i="9"/>
  <c r="M71" i="9" s="1"/>
  <c r="L70" i="9"/>
  <c r="L71" i="9" s="1"/>
  <c r="K70" i="9"/>
  <c r="K71" i="9" s="1"/>
  <c r="I70" i="9"/>
  <c r="I71" i="9" s="1"/>
  <c r="H70" i="9"/>
  <c r="H71" i="9" s="1"/>
  <c r="G70" i="9"/>
  <c r="G71" i="9" s="1"/>
  <c r="F70" i="9"/>
  <c r="F71" i="9" s="1"/>
  <c r="E70" i="9"/>
  <c r="O71" i="9" l="1"/>
  <c r="T71" i="9"/>
  <c r="J70" i="9"/>
  <c r="O70" i="9"/>
  <c r="E71" i="9"/>
  <c r="J71" i="9" s="1"/>
  <c r="T70" i="9"/>
  <c r="R70" i="8"/>
  <c r="R71" i="8" s="1"/>
  <c r="S70" i="8"/>
  <c r="S71" i="8" s="1"/>
  <c r="T70" i="8"/>
  <c r="T71" i="8" s="1"/>
  <c r="Q70" i="8"/>
  <c r="Q71" i="8" s="1"/>
  <c r="M70" i="8"/>
  <c r="M71" i="8" s="1"/>
  <c r="N70" i="8"/>
  <c r="N71" i="8" s="1"/>
  <c r="O70" i="8"/>
  <c r="O71" i="8" s="1"/>
  <c r="L70" i="8"/>
  <c r="L71" i="8" s="1"/>
  <c r="G70" i="8"/>
  <c r="G71" i="8" s="1"/>
  <c r="H70" i="8"/>
  <c r="H71" i="8" s="1"/>
  <c r="I70" i="8"/>
  <c r="J70" i="8"/>
  <c r="J71" i="8" s="1"/>
  <c r="F70" i="8"/>
  <c r="I71" i="8"/>
  <c r="F70" i="1"/>
  <c r="F71" i="1" s="1"/>
  <c r="H70" i="1"/>
  <c r="H71" i="1" s="1"/>
  <c r="I70" i="1"/>
  <c r="I71" i="1" s="1"/>
  <c r="J70" i="1"/>
  <c r="J71" i="1" s="1"/>
  <c r="L70" i="1"/>
  <c r="L71" i="1" s="1"/>
  <c r="M70" i="1"/>
  <c r="M71" i="1" s="1"/>
  <c r="N70" i="1"/>
  <c r="N71" i="1" s="1"/>
  <c r="O70" i="1"/>
  <c r="O71" i="1" s="1"/>
  <c r="Q70" i="1"/>
  <c r="Q71" i="1" s="1"/>
  <c r="R70" i="1"/>
  <c r="R71" i="1" s="1"/>
  <c r="S70" i="1"/>
  <c r="S71" i="1" s="1"/>
  <c r="T70" i="1"/>
  <c r="T71" i="1" s="1"/>
  <c r="G70" i="1"/>
  <c r="G71" i="1" s="1"/>
  <c r="P71" i="1" l="1"/>
  <c r="K71" i="1"/>
  <c r="U71" i="1"/>
  <c r="K70" i="1"/>
  <c r="U70" i="1"/>
  <c r="P70" i="1"/>
  <c r="K70" i="8"/>
  <c r="P71" i="8"/>
  <c r="U71" i="8"/>
  <c r="P70" i="8"/>
  <c r="F71" i="8"/>
  <c r="K71" i="8" s="1"/>
  <c r="U70" i="8"/>
  <c r="C4" i="3" l="1"/>
  <c r="C5" i="3"/>
  <c r="C6" i="3"/>
  <c r="C3" i="3"/>
</calcChain>
</file>

<file path=xl/comments1.xml><?xml version="1.0" encoding="utf-8"?>
<comments xmlns="http://schemas.openxmlformats.org/spreadsheetml/2006/main">
  <authors>
    <author>Jorge Ramos Castillejos</author>
    <author>Víctor Aramayo</author>
    <author>Jorge Ramos Castillejas</author>
  </authors>
  <commentList>
    <comment ref="B4" authorId="0" shapeId="0">
      <text>
        <r>
          <rPr>
            <b/>
            <sz val="9"/>
            <color indexed="81"/>
            <rFont val="Tahoma"/>
            <family val="2"/>
          </rPr>
          <t xml:space="preserve">Jorge Ramos Castillejos:
</t>
        </r>
        <r>
          <rPr>
            <sz val="9"/>
            <color indexed="81"/>
            <rFont val="Tahoma"/>
            <family val="2"/>
          </rPr>
          <t xml:space="preserve">Only for purpose of the graph of number of type of species. Not relevant for the rest of the table
</t>
        </r>
      </text>
    </comment>
    <comment ref="F52" authorId="1" shapeId="0">
      <text>
        <r>
          <rPr>
            <b/>
            <sz val="9"/>
            <color indexed="81"/>
            <rFont val="Tahoma"/>
            <family val="2"/>
          </rPr>
          <t>Víctor Aramayo:</t>
        </r>
        <r>
          <rPr>
            <sz val="9"/>
            <color indexed="81"/>
            <rFont val="Tahoma"/>
            <family val="2"/>
          </rPr>
          <t xml:space="preserve">
entre 100 y 20k
cortez et al., 1995</t>
        </r>
      </text>
    </comment>
    <comment ref="G52" authorId="1" shapeId="0">
      <text>
        <r>
          <rPr>
            <b/>
            <sz val="9"/>
            <color indexed="81"/>
            <rFont val="Tahoma"/>
            <family val="2"/>
          </rPr>
          <t>Víctor Aramayo:</t>
        </r>
        <r>
          <rPr>
            <sz val="9"/>
            <color indexed="81"/>
            <rFont val="Tahoma"/>
            <family val="2"/>
          </rPr>
          <t xml:space="preserve">
1 a 2 veces por año
cortez et al., 1995</t>
        </r>
      </text>
    </comment>
    <comment ref="H52" authorId="1" shapeId="0">
      <text>
        <r>
          <rPr>
            <b/>
            <sz val="9"/>
            <color indexed="81"/>
            <rFont val="Tahoma"/>
            <family val="2"/>
          </rPr>
          <t>Víctor Aramayo:</t>
        </r>
        <r>
          <rPr>
            <sz val="9"/>
            <color indexed="81"/>
            <rFont val="Tahoma"/>
            <family val="2"/>
          </rPr>
          <t xml:space="preserve">
FAO 1980, HABLA SÓLO DEL GÉNERO</t>
        </r>
      </text>
    </comment>
    <comment ref="I52" authorId="1" shapeId="0">
      <text>
        <r>
          <rPr>
            <b/>
            <sz val="9"/>
            <color indexed="81"/>
            <rFont val="Tahoma"/>
            <family val="2"/>
          </rPr>
          <t>Víctor Aramayo:</t>
        </r>
        <r>
          <rPr>
            <sz val="9"/>
            <color indexed="81"/>
            <rFont val="Tahoma"/>
            <family val="2"/>
          </rPr>
          <t xml:space="preserve">
FAO, 1995, 1980</t>
        </r>
      </text>
    </comment>
    <comment ref="J52" authorId="1" shapeId="0">
      <text>
        <r>
          <rPr>
            <b/>
            <sz val="9"/>
            <color indexed="81"/>
            <rFont val="Tahoma"/>
            <charset val="1"/>
          </rPr>
          <t>Víctor Aramayo:</t>
        </r>
        <r>
          <rPr>
            <sz val="9"/>
            <color indexed="81"/>
            <rFont val="Tahoma"/>
            <charset val="1"/>
          </rPr>
          <t xml:space="preserve">
referencias no encontradas</t>
        </r>
      </text>
    </comment>
    <comment ref="L52" authorId="1" shapeId="0">
      <text>
        <r>
          <rPr>
            <b/>
            <sz val="9"/>
            <color indexed="81"/>
            <rFont val="Tahoma"/>
            <charset val="1"/>
          </rPr>
          <t>Víctor Aramayo:</t>
        </r>
        <r>
          <rPr>
            <sz val="9"/>
            <color indexed="81"/>
            <rFont val="Tahoma"/>
            <charset val="1"/>
          </rPr>
          <t xml:space="preserve">
desde eclosión hasta asentamiento, no hay bibliograf{ia
</t>
        </r>
      </text>
    </comment>
    <comment ref="N52" authorId="1" shapeId="0">
      <text>
        <r>
          <rPr>
            <b/>
            <sz val="9"/>
            <color indexed="81"/>
            <rFont val="Tahoma"/>
            <charset val="1"/>
          </rPr>
          <t>Víctor Aramayo:</t>
        </r>
        <r>
          <rPr>
            <sz val="9"/>
            <color indexed="81"/>
            <rFont val="Tahoma"/>
            <charset val="1"/>
          </rPr>
          <t xml:space="preserve">
Zúñiga y Olivares 2001
Tumbes aSan Vicente (Chile)</t>
        </r>
      </text>
    </comment>
    <comment ref="O52" authorId="1" shapeId="0">
      <text>
        <r>
          <rPr>
            <b/>
            <sz val="9"/>
            <color indexed="81"/>
            <rFont val="Tahoma"/>
            <charset val="1"/>
          </rPr>
          <t>Víctor Aramayo:</t>
        </r>
        <r>
          <rPr>
            <sz val="9"/>
            <color indexed="81"/>
            <rFont val="Tahoma"/>
            <charset val="1"/>
          </rPr>
          <t xml:space="preserve">
Capacidad de distribución</t>
        </r>
      </text>
    </comment>
    <comment ref="Q52" authorId="1" shapeId="0">
      <text>
        <r>
          <rPr>
            <b/>
            <sz val="9"/>
            <color indexed="81"/>
            <rFont val="Tahoma"/>
            <charset val="1"/>
          </rPr>
          <t>Víctor Aramayo:</t>
        </r>
        <r>
          <rPr>
            <sz val="9"/>
            <color indexed="81"/>
            <rFont val="Tahoma"/>
            <charset val="1"/>
          </rPr>
          <t xml:space="preserve">
Zúñiga y Olivares 2014</t>
        </r>
      </text>
    </comment>
    <comment ref="S52" authorId="1" shapeId="0">
      <text>
        <r>
          <rPr>
            <b/>
            <sz val="9"/>
            <color indexed="81"/>
            <rFont val="Tahoma"/>
            <charset val="1"/>
          </rPr>
          <t>Víctor Aramayo:</t>
        </r>
        <r>
          <rPr>
            <sz val="9"/>
            <color indexed="81"/>
            <rFont val="Tahoma"/>
            <charset val="1"/>
          </rPr>
          <t xml:space="preserve">
no hay datos</t>
        </r>
      </text>
    </comment>
    <comment ref="T52" authorId="1" shapeId="0">
      <text>
        <r>
          <rPr>
            <b/>
            <sz val="9"/>
            <color indexed="81"/>
            <rFont val="Tahoma"/>
            <charset val="1"/>
          </rPr>
          <t>Víctor Aramayo:</t>
        </r>
        <r>
          <rPr>
            <sz val="9"/>
            <color indexed="81"/>
            <rFont val="Tahoma"/>
            <charset val="1"/>
          </rPr>
          <t xml:space="preserve">
Zúñiga y Olivares 2014
revisar matriz es muy complivaso</t>
        </r>
      </text>
    </comment>
    <comment ref="F66" authorId="2" shapeId="0">
      <text>
        <r>
          <rPr>
            <b/>
            <sz val="9"/>
            <color indexed="81"/>
            <rFont val="Tahoma"/>
            <family val="2"/>
          </rPr>
          <t>Jorge Ramos Castillejas:</t>
        </r>
        <r>
          <rPr>
            <sz val="9"/>
            <color indexed="81"/>
            <rFont val="Tahoma"/>
            <family val="2"/>
          </rPr>
          <t xml:space="preserve">
4 to 60 million eggs</t>
        </r>
      </text>
    </comment>
    <comment ref="I66" authorId="2" shapeId="0">
      <text>
        <r>
          <rPr>
            <b/>
            <sz val="9"/>
            <color indexed="81"/>
            <rFont val="Tahoma"/>
            <family val="2"/>
          </rPr>
          <t>Jorge Ramos Castillejas:</t>
        </r>
        <r>
          <rPr>
            <sz val="9"/>
            <color indexed="81"/>
            <rFont val="Tahoma"/>
            <family val="2"/>
          </rPr>
          <t xml:space="preserve">
They eat fish, crustaceans, molluscs, cephalopods. They are pelagic (no deeper than 250 m), above and below the thermocline.</t>
        </r>
      </text>
    </comment>
    <comment ref="J66" authorId="0" shapeId="0">
      <text>
        <r>
          <rPr>
            <b/>
            <sz val="9"/>
            <color indexed="81"/>
            <rFont val="Tahoma"/>
            <family val="2"/>
          </rPr>
          <t>Jorge Ramos Castillejos:</t>
        </r>
        <r>
          <rPr>
            <sz val="9"/>
            <color indexed="81"/>
            <rFont val="Tahoma"/>
            <family val="2"/>
          </rPr>
          <t xml:space="preserve">
Near threatened according to the IUCN red list
http://www.iucnredlist.org/details/21857/0</t>
        </r>
      </text>
    </comment>
    <comment ref="L66" authorId="2" shapeId="0">
      <text>
        <r>
          <rPr>
            <b/>
            <sz val="9"/>
            <color indexed="81"/>
            <rFont val="Tahoma"/>
            <charset val="1"/>
          </rPr>
          <t>Jorge Ramos Castillejas:</t>
        </r>
        <r>
          <rPr>
            <sz val="9"/>
            <color indexed="81"/>
            <rFont val="Tahoma"/>
            <charset val="1"/>
          </rPr>
          <t xml:space="preserve">
25 days duration (http://www.fishbase.org/Reproduction/LarvaeDynaSummary.php?GenusName=Thunnus&amp;SpeciesName=al)</t>
        </r>
      </text>
    </comment>
    <comment ref="Q66" authorId="2" shapeId="0">
      <text>
        <r>
          <rPr>
            <b/>
            <sz val="9"/>
            <color indexed="81"/>
            <rFont val="Tahoma"/>
            <family val="2"/>
          </rPr>
          <t>Jorge Ramos Castillejas:</t>
        </r>
        <r>
          <rPr>
            <sz val="9"/>
            <color indexed="81"/>
            <rFont val="Tahoma"/>
            <family val="2"/>
          </rPr>
          <t xml:space="preserve">
Not statistically proven but larvae are usually found at high temperature. Studies concluded that temperature and salinity are likely to affect larval distribution and abundance
Conand &amp; Richards (1982). Distribution of tuna larvae between Madagascar and the Equator, Indian Ocean. Biological Oceanography 1, p. 329 and 332</t>
        </r>
      </text>
    </comment>
    <comment ref="F68" authorId="2" shapeId="0">
      <text>
        <r>
          <rPr>
            <b/>
            <sz val="9"/>
            <color indexed="81"/>
            <rFont val="Tahoma"/>
            <family val="2"/>
          </rPr>
          <t xml:space="preserve">Jorge Ramos Castillejos: </t>
        </r>
        <r>
          <rPr>
            <sz val="9"/>
            <color indexed="81"/>
            <rFont val="Tahoma"/>
            <family val="2"/>
          </rPr>
          <t>Highest estimated batch fecundity of 1.2 million eggs from an ovary that was less than half the weight of the heaviest ovar sampled (Mackie et al (2005) Fishery Bulletin 103, p. 352)</t>
        </r>
      </text>
    </comment>
    <comment ref="H68" authorId="2" shapeId="0">
      <text>
        <r>
          <rPr>
            <b/>
            <sz val="9"/>
            <color indexed="81"/>
            <rFont val="Tahoma"/>
            <family val="2"/>
          </rPr>
          <t>Jorge Ramos Castillejas:</t>
        </r>
        <r>
          <rPr>
            <sz val="9"/>
            <color indexed="81"/>
            <rFont val="Tahoma"/>
            <family val="2"/>
          </rPr>
          <t xml:space="preserve">
age at maturity is 1 to 3 years old depending on the area 
(http://www.fishbase.org/Reproduction/MaturityList.php?ID=121&amp;GenusName=Scomberomorus&amp;SpeciesName=commerson&amp;fc=416; Newman et al (2012) </t>
        </r>
      </text>
    </comment>
    <comment ref="I68" authorId="2" shapeId="0">
      <text>
        <r>
          <rPr>
            <b/>
            <sz val="9"/>
            <color indexed="81"/>
            <rFont val="Tahoma"/>
            <family val="2"/>
          </rPr>
          <t>Jorge Ramos Castillejas:</t>
        </r>
        <r>
          <rPr>
            <sz val="9"/>
            <color indexed="81"/>
            <rFont val="Tahoma"/>
            <family val="2"/>
          </rPr>
          <t xml:space="preserve">
Feed primarily on small fishes like anchovies, clupeids, carangids, also squids and penaeoid shrimps. Depth range 10 to 70 m (http://www.fishbase.org/summary/Scomberomorus-commerson.html)</t>
        </r>
      </text>
    </comment>
    <comment ref="J68" authorId="0" shapeId="0">
      <text>
        <r>
          <rPr>
            <b/>
            <sz val="9"/>
            <color indexed="81"/>
            <rFont val="Tahoma"/>
            <family val="2"/>
          </rPr>
          <t>Jorge Ramos Castillejos:</t>
        </r>
        <r>
          <rPr>
            <sz val="9"/>
            <color indexed="81"/>
            <rFont val="Tahoma"/>
            <family val="2"/>
          </rPr>
          <t xml:space="preserve">
Near threatened according to the IUCN red list
http://www.iucnredlist.org/details/170316/0</t>
        </r>
      </text>
    </comment>
    <comment ref="L68" authorId="2" shapeId="0">
      <text>
        <r>
          <rPr>
            <b/>
            <sz val="9"/>
            <color indexed="81"/>
            <rFont val="Tahoma"/>
            <charset val="1"/>
          </rPr>
          <t>Jorge Ramos Castillejas:</t>
        </r>
        <r>
          <rPr>
            <sz val="9"/>
            <color indexed="81"/>
            <rFont val="Tahoma"/>
            <charset val="1"/>
          </rPr>
          <t xml:space="preserve">
Not much information on larval duration. This is a highly migratory species and I assume it must have great dispersal capacity too.</t>
        </r>
      </text>
    </comment>
    <comment ref="N68" authorId="2" shapeId="0">
      <text>
        <r>
          <rPr>
            <b/>
            <sz val="9"/>
            <color indexed="81"/>
            <rFont val="Tahoma"/>
            <family val="2"/>
          </rPr>
          <t>Jorge Ramos Castillejas:</t>
        </r>
        <r>
          <rPr>
            <sz val="9"/>
            <color indexed="81"/>
            <rFont val="Tahoma"/>
            <family val="2"/>
          </rPr>
          <t xml:space="preserve">
They inhabit all along the coasts of Madagascar, patches further north and along the east coast of continental Africa (http://www.fao.org/fishery/species/3280/en)</t>
        </r>
      </text>
    </comment>
    <comment ref="O68" authorId="2" shapeId="0">
      <text>
        <r>
          <rPr>
            <b/>
            <sz val="9"/>
            <color indexed="81"/>
            <rFont val="Tahoma"/>
            <family val="2"/>
          </rPr>
          <t>Jorge Ramos Castillejas:</t>
        </r>
        <r>
          <rPr>
            <sz val="9"/>
            <color indexed="81"/>
            <rFont val="Tahoma"/>
            <family val="2"/>
          </rPr>
          <t>The population at Madagascar may be able to use the east coast of continental Africa too (http://www.fao.org/fishery/species/3280/en)</t>
        </r>
      </text>
    </comment>
    <comment ref="Q68" authorId="2" shapeId="0">
      <text>
        <r>
          <rPr>
            <b/>
            <sz val="9"/>
            <color indexed="81"/>
            <rFont val="Tahoma"/>
            <family val="2"/>
          </rPr>
          <t>Jorge Ramos Castillejas:</t>
        </r>
        <r>
          <rPr>
            <sz val="9"/>
            <color indexed="81"/>
            <rFont val="Tahoma"/>
            <family val="2"/>
          </rPr>
          <t xml:space="preserve">
There is a threshold from 24°C to &lt;30°C where the frequency of reproductive individuals increases (Mackie et al 2005, page 348)</t>
        </r>
      </text>
    </comment>
  </commentList>
</comments>
</file>

<file path=xl/comments2.xml><?xml version="1.0" encoding="utf-8"?>
<comments xmlns="http://schemas.openxmlformats.org/spreadsheetml/2006/main">
  <authors>
    <author>Jorge Ramos Castillejos</author>
  </authors>
  <commentList>
    <comment ref="B4" authorId="0" shapeId="0">
      <text>
        <r>
          <rPr>
            <b/>
            <sz val="9"/>
            <color indexed="81"/>
            <rFont val="Tahoma"/>
            <family val="2"/>
          </rPr>
          <t xml:space="preserve">Jorge Ramos Castillejos:
</t>
        </r>
        <r>
          <rPr>
            <sz val="9"/>
            <color indexed="81"/>
            <rFont val="Tahoma"/>
            <family val="2"/>
          </rPr>
          <t xml:space="preserve">Only for purpose of the graph of number of type of species. Not relevant for the rest of the table
</t>
        </r>
      </text>
    </comment>
  </commentList>
</comments>
</file>

<file path=xl/comments3.xml><?xml version="1.0" encoding="utf-8"?>
<comments xmlns="http://schemas.openxmlformats.org/spreadsheetml/2006/main">
  <authors>
    <author>Jorge Ramos Castillejos</author>
  </authors>
  <commentList>
    <comment ref="B4" authorId="0" shapeId="0">
      <text>
        <r>
          <rPr>
            <b/>
            <sz val="9"/>
            <color indexed="81"/>
            <rFont val="Tahoma"/>
            <family val="2"/>
          </rPr>
          <t xml:space="preserve">Jorge Ramos Castillejos:
</t>
        </r>
        <r>
          <rPr>
            <sz val="9"/>
            <color indexed="81"/>
            <rFont val="Tahoma"/>
            <family val="2"/>
          </rPr>
          <t xml:space="preserve">Only for purpose of the graph of number of type of species. Not relevant for the rest of the table
</t>
        </r>
      </text>
    </comment>
  </commentList>
</comments>
</file>

<file path=xl/sharedStrings.xml><?xml version="1.0" encoding="utf-8"?>
<sst xmlns="http://schemas.openxmlformats.org/spreadsheetml/2006/main" count="665" uniqueCount="280">
  <si>
    <t>Average age at maturity</t>
  </si>
  <si>
    <t>Fecundity</t>
  </si>
  <si>
    <t>Recruitment period (into the fishery)</t>
  </si>
  <si>
    <t>Generalist vs. specialist</t>
  </si>
  <si>
    <t>Abundance</t>
  </si>
  <si>
    <t>Capacity for larval dispersal</t>
  </si>
  <si>
    <t>Capacity for adult/juvenile movement</t>
  </si>
  <si>
    <t>Physiological tolerance</t>
  </si>
  <si>
    <t>Spatial availability of unoccupied habitat in the region for critical life stage</t>
  </si>
  <si>
    <t>Distribution</t>
  </si>
  <si>
    <t>Average</t>
  </si>
  <si>
    <t>Environmental variable as a phenological cue for spawning or breeding.</t>
  </si>
  <si>
    <t>Environmental variable as a phenological cue for settlement or metamorphosis.</t>
  </si>
  <si>
    <t>Temporal mismatches of life cycle events</t>
  </si>
  <si>
    <t>Migration (seasonal and spawning)</t>
  </si>
  <si>
    <t>Total</t>
  </si>
  <si>
    <t>Phenology</t>
  </si>
  <si>
    <t>Species name</t>
  </si>
  <si>
    <t>Common name</t>
  </si>
  <si>
    <t>Individual scores for each criteria for each attribute. For full details of each criteria, see Table 2.</t>
  </si>
  <si>
    <t>Spawner biomass</t>
  </si>
  <si>
    <t>Attribute</t>
  </si>
  <si>
    <t>Category</t>
  </si>
  <si>
    <t xml:space="preserve">Low sensitivity (1), high capacity to respond </t>
  </si>
  <si>
    <t>Medium (2)</t>
  </si>
  <si>
    <t xml:space="preserve">High sensitivity (3), low capacity to respond </t>
  </si>
  <si>
    <t>(lower risk)</t>
  </si>
  <si>
    <t>(higher risk)</t>
  </si>
  <si>
    <t>Fecundity – egg production</t>
  </si>
  <si>
    <t>&gt;20,000 eggs</t>
  </si>
  <si>
    <t>100–20,000 eggs</t>
  </si>
  <si>
    <t>&lt;100 eggs</t>
  </si>
  <si>
    <t>per year</t>
  </si>
  <si>
    <t>Recruitment period – successful recruitment event that sustains the abundance of the fishery.</t>
  </si>
  <si>
    <t>Consistent recruitment events every 1–2 years</t>
  </si>
  <si>
    <t>Occasional and variable recruitment period</t>
  </si>
  <si>
    <t>Highly episodic recruitment event</t>
  </si>
  <si>
    <t>≤2 years</t>
  </si>
  <si>
    <t>2–10 years</t>
  </si>
  <si>
    <t>&gt;10 years</t>
  </si>
  <si>
    <t>Generalist vs. specialist – food and habitat</t>
  </si>
  <si>
    <t>Reliance on neither habitat or prey</t>
  </si>
  <si>
    <t>Reliance on either habitat or prey</t>
  </si>
  <si>
    <t>Reliance on both habitat and prey</t>
  </si>
  <si>
    <t>Capacity for larval dispersal or larval duration – hatching to settlement (benthic species), hatching to yolk sac re-adsorption (pelagic species).</t>
  </si>
  <si>
    <t>&gt;2 months</t>
  </si>
  <si>
    <t>2–8 weeks</t>
  </si>
  <si>
    <t>&lt;2 weeks</t>
  </si>
  <si>
    <t>or no larval stage</t>
  </si>
  <si>
    <t>Capacity for adult/juvenile movement – lifetime range post-larval stage.</t>
  </si>
  <si>
    <t>&gt;1000 km</t>
  </si>
  <si>
    <t>10–1000 km</t>
  </si>
  <si>
    <t>&lt;10 km</t>
  </si>
  <si>
    <t>Physiological tolerance – latitudinal coverage of adult species as a proxy of environmental tolerance.</t>
  </si>
  <si>
    <t>&gt;20º latitude</t>
  </si>
  <si>
    <t>10–20º latitude</t>
  </si>
  <si>
    <t>&lt;10º latitude</t>
  </si>
  <si>
    <t>Spatial availability of unoccupied habitat for most critical life stage – ability to shift distributional range.</t>
  </si>
  <si>
    <t>Substantial unoccupied habitat; &gt;6º latitude or longitude</t>
  </si>
  <si>
    <t>Limited unoccupied habitat;</t>
  </si>
  <si>
    <t>No unoccupied habitat; 0 – 2º latitude or longitude</t>
  </si>
  <si>
    <t>2–6º latitude or longitude</t>
  </si>
  <si>
    <t>Environmental variable as a phenological cue for spawning or breeding – cues include salinity, temperature, currents, &amp; freshwater flows.</t>
  </si>
  <si>
    <t>No apparent correlation of spawning to environmental variable</t>
  </si>
  <si>
    <t>Weak correlation of spawning to environmental variable</t>
  </si>
  <si>
    <t>Strong correlation of spawning to environmental variable</t>
  </si>
  <si>
    <t>Environmental variable as a phenological cue for settlement or metamorphosis</t>
  </si>
  <si>
    <t>No apparent correlation to environmental variable</t>
  </si>
  <si>
    <t>Weak correlation to environmental variable</t>
  </si>
  <si>
    <t>Strong correlation to environmental variable</t>
  </si>
  <si>
    <t>Temporal mismatches of life-cycle events – duration of spawning, breeding or moulting season.</t>
  </si>
  <si>
    <t>Continuous duration;</t>
  </si>
  <si>
    <t>Wide duration;</t>
  </si>
  <si>
    <t>Brief duration;</t>
  </si>
  <si>
    <t>&gt;4 months</t>
  </si>
  <si>
    <t>2–4 months</t>
  </si>
  <si>
    <t>&lt;2 months</t>
  </si>
  <si>
    <t xml:space="preserve">Migration (seasonal and spawning) </t>
  </si>
  <si>
    <t>No migration</t>
  </si>
  <si>
    <t>Migration is common for some of the population</t>
  </si>
  <si>
    <t>Migration is common for the whole population</t>
  </si>
  <si>
    <t>Spawner biomss (new - Warwick suggestion)</t>
  </si>
  <si>
    <t>robust</t>
  </si>
  <si>
    <t>threatened</t>
  </si>
  <si>
    <t>uncertain/vulnerable</t>
  </si>
  <si>
    <t xml:space="preserve">Thunnus albacares </t>
  </si>
  <si>
    <t>http://www.fao.org/fishery/species/2497/en</t>
  </si>
  <si>
    <t>Conand &amp; Richards (1982). Distribution of tuna larvae between Madagascar and the Equator, Indian Ocean. Biological Oceanography 1, p. 327</t>
  </si>
  <si>
    <t>http://www.fishbase.org/summary/Thunnus-albacares.html</t>
  </si>
  <si>
    <t>http://www.fishbase.org/Reproduction/MaturityList.php?ID=143&amp;GenusName=Thunnus&amp;SpeciesName=albacares&amp;fc=416</t>
  </si>
  <si>
    <t>http://www.fao.org/fishery/topic/16082/en</t>
  </si>
  <si>
    <t>http://www.fishbase.org/TrophicEco/FoodItemsList.php?vstockcode=157&amp;genus=Thunnus&amp;species=albacares</t>
  </si>
  <si>
    <t>http://www.fishbase.org/Reproduction/LarvaeDynaSummary.php?GenusName=Thunnus&amp;SpeciesName=albacares&amp;StockCode=157&amp;ID=143</t>
  </si>
  <si>
    <t>Conand &amp; Richards (1982). Distribution of tuna larvae between Madagascar and the Equator, Indian Ocean. Biological Oceanography 1, p. 329 and 332</t>
  </si>
  <si>
    <t>http://www.fao.org/fishery/topic/16082/en ; Zudaire et al (2012) p256</t>
  </si>
  <si>
    <t>Scomberomorus commerson</t>
  </si>
  <si>
    <t>http://www.fishbase.org/summary/Scomberomorus-commerson.html</t>
  </si>
  <si>
    <t>McPherson (1993) Asian Fisheries Science, p. 169</t>
  </si>
  <si>
    <t>Mackie et al (2005) Fishery Bulletin 103, p. 352</t>
  </si>
  <si>
    <t>http://www.fishbase.org/Reproduction/MaturityList.php?ID=121&amp;GenusName=Scomberomorus&amp;SpeciesName=commerson&amp;fc=416; Newman et al (2012) Fisheries Research 129-130, p. 46</t>
  </si>
  <si>
    <t>http://www.fao.org/fishery/species/3280/en</t>
  </si>
  <si>
    <t>Mackie et al 2005, page 348</t>
  </si>
  <si>
    <t>NA</t>
  </si>
  <si>
    <t>Pelagic fish</t>
  </si>
  <si>
    <t>Habitat</t>
  </si>
  <si>
    <t>Group</t>
  </si>
  <si>
    <t>Frequency</t>
  </si>
  <si>
    <t>Madagascar</t>
  </si>
  <si>
    <t>Jorge</t>
  </si>
  <si>
    <t>tib</t>
  </si>
  <si>
    <t>han</t>
  </si>
  <si>
    <t>Reviewed by</t>
  </si>
  <si>
    <t>Yellowfin tuna</t>
  </si>
  <si>
    <t>Narrow-barred Spanish mackerel</t>
  </si>
  <si>
    <t>http://www.iucnredlist.org/details/21857/0</t>
  </si>
  <si>
    <t>http://www.iucnredlist.org/details/170316/0</t>
  </si>
  <si>
    <t>Fields scored</t>
  </si>
  <si>
    <t>Fields not scored</t>
  </si>
  <si>
    <t>Cells in yellow indicate: 1) where the information was not available for the species of interest and was taken from other species, 2) when the reviewer was not sure of the score, and 3) when information was not found</t>
  </si>
  <si>
    <t>References</t>
  </si>
  <si>
    <t>Category for habitat</t>
  </si>
  <si>
    <t>Species that were not included in the graph because of lack of information (&lt;2 fields filled for each category, i.e. abundance, distribution and phenology).</t>
  </si>
  <si>
    <t>Cells in yellow indicate: 1) where the information was not available for the species of interest and was taken from other species, 2) when the reviewer was not sure of the score, and 3) when information was not found.</t>
  </si>
  <si>
    <t>code</t>
  </si>
  <si>
    <t>average</t>
  </si>
  <si>
    <t>max</t>
  </si>
  <si>
    <t>min</t>
  </si>
  <si>
    <t>Peruvian anchovy</t>
  </si>
  <si>
    <t>Engraulis ringens</t>
  </si>
  <si>
    <t>Nombre común</t>
  </si>
  <si>
    <t>Anchoveta</t>
  </si>
  <si>
    <t>Horse mackerel</t>
  </si>
  <si>
    <t>Jurel</t>
  </si>
  <si>
    <t>Pacific mackerel</t>
  </si>
  <si>
    <t>Caballa</t>
  </si>
  <si>
    <t>Scomber japonicus peruvianus</t>
  </si>
  <si>
    <t>Merluza</t>
  </si>
  <si>
    <t>Merluccius gayi peruanus</t>
  </si>
  <si>
    <t>Sardina</t>
  </si>
  <si>
    <t>Sardinops sagax</t>
  </si>
  <si>
    <t>Lenguado</t>
  </si>
  <si>
    <t>Paralichthys adspersus</t>
  </si>
  <si>
    <t>Humback sooth-hound</t>
  </si>
  <si>
    <t>Tollo</t>
  </si>
  <si>
    <t xml:space="preserve">Mustelus whitneyi </t>
  </si>
  <si>
    <t>Catfish</t>
  </si>
  <si>
    <t>Bagre con faja</t>
  </si>
  <si>
    <t>Galeichtys peruvianus</t>
  </si>
  <si>
    <t>Bonito</t>
  </si>
  <si>
    <t>Sarda chiliensis chiliensis</t>
  </si>
  <si>
    <t>Yellow fin tuna</t>
  </si>
  <si>
    <t>Atún aleta amarilla</t>
  </si>
  <si>
    <t>Thunnus albacares</t>
  </si>
  <si>
    <t>Mahi mahi</t>
  </si>
  <si>
    <t>Coryphaena hippurus</t>
  </si>
  <si>
    <t>Dorado</t>
  </si>
  <si>
    <t>Lumptail searobin</t>
  </si>
  <si>
    <t>Falso volador</t>
  </si>
  <si>
    <t>Prionotus stephanophrys</t>
  </si>
  <si>
    <t>Blue shark</t>
  </si>
  <si>
    <t>Tiburón azul</t>
  </si>
  <si>
    <t>Prionace glauca</t>
  </si>
  <si>
    <t>Corvina drum</t>
  </si>
  <si>
    <t>Corvina</t>
  </si>
  <si>
    <t>Sciaena gilberti</t>
  </si>
  <si>
    <t>Peruvian banded croaker</t>
  </si>
  <si>
    <t>Coco</t>
  </si>
  <si>
    <t>Paralonchurus peruanus</t>
  </si>
  <si>
    <t>Peruvian weakfish</t>
  </si>
  <si>
    <t>Cachema</t>
  </si>
  <si>
    <t>Cynoscion analis</t>
  </si>
  <si>
    <t>Lorna drum</t>
  </si>
  <si>
    <t>Lorna</t>
  </si>
  <si>
    <t>Sciaena deliciosa</t>
  </si>
  <si>
    <t>Peruvian rock seabass</t>
  </si>
  <si>
    <t>Cabrilla</t>
  </si>
  <si>
    <t>Paralabrax humeralis</t>
  </si>
  <si>
    <t>Flathead gray mullet</t>
  </si>
  <si>
    <t>Lisa</t>
  </si>
  <si>
    <t>Mugil cephalus</t>
  </si>
  <si>
    <t>Mote sculpin</t>
  </si>
  <si>
    <t>Normanichthys crockeri</t>
  </si>
  <si>
    <t>Camotillo</t>
  </si>
  <si>
    <t>Silverside</t>
  </si>
  <si>
    <t>Pejerrey</t>
  </si>
  <si>
    <t>Odonthestes regia</t>
  </si>
  <si>
    <t>Jumbo squid</t>
  </si>
  <si>
    <t>Pota</t>
  </si>
  <si>
    <t>Dosidicus gigas</t>
  </si>
  <si>
    <t>Whole squid</t>
  </si>
  <si>
    <t>Calamari</t>
  </si>
  <si>
    <t>Loligo gahi</t>
  </si>
  <si>
    <t>Gould octopus</t>
  </si>
  <si>
    <t>Pulpo</t>
  </si>
  <si>
    <t>Octopus mimus</t>
  </si>
  <si>
    <t>Purplish crab</t>
  </si>
  <si>
    <t>Cangrejo violáceo</t>
  </si>
  <si>
    <t>Platyxanthus orbignyi</t>
  </si>
  <si>
    <t>Ribbed mussel</t>
  </si>
  <si>
    <t>Aulacomya ater</t>
  </si>
  <si>
    <t>Choro</t>
  </si>
  <si>
    <t>Rock snail</t>
  </si>
  <si>
    <t>Caracol gris</t>
  </si>
  <si>
    <t>Thais chocolata</t>
  </si>
  <si>
    <t>Scallop</t>
  </si>
  <si>
    <t>Argopecten purpuratus</t>
  </si>
  <si>
    <t>Concha de abanico</t>
  </si>
  <si>
    <t>Penaeid</t>
  </si>
  <si>
    <t>Langostino</t>
  </si>
  <si>
    <t>Litopenaeus vannamei</t>
  </si>
  <si>
    <t>Macroalgae</t>
  </si>
  <si>
    <t>Cochayuyo</t>
  </si>
  <si>
    <t>Chondracanthus chamissoi</t>
  </si>
  <si>
    <t>http://www.fishbase.org/summary/Normanichthys-crockeri.html</t>
  </si>
  <si>
    <t>http://www.fishbase.org/summary/Engraulis-ringens.html</t>
  </si>
  <si>
    <t>Trachurus murphyi</t>
  </si>
  <si>
    <t>http://www.fishbase.org/Summary/SpeciesSummary.php?ID=367&amp;AT=horse+mackerel</t>
  </si>
  <si>
    <t>http://www.fishbase.org/summary/Scomber-japonicus.html</t>
  </si>
  <si>
    <t>Peruvian hake</t>
  </si>
  <si>
    <t>http://www.fishbase.org/summary/Merluccius-gayi+peruanus.html</t>
  </si>
  <si>
    <t>http://www.fishbase.org/summary/Sardinops-sagax.html</t>
  </si>
  <si>
    <t>Pacific sardine</t>
  </si>
  <si>
    <t>Flatfish/fine flounder</t>
  </si>
  <si>
    <t>http://www.fishbase.org/summary/Paralichthys-adspersus.html</t>
  </si>
  <si>
    <t>http://www.fishbase.org/summary/Mustelus-whitneyi.html</t>
  </si>
  <si>
    <t>http://www.fishbase.org/summary/Galeichthys-peruvianus.html</t>
  </si>
  <si>
    <t>Eastern Pacific bonito</t>
  </si>
  <si>
    <t>http://www.fishbase.org/summary/Sarda-chiliensis.html</t>
  </si>
  <si>
    <t>http://www.fishbase.org/summary/Coryphaena-hippurus.html</t>
  </si>
  <si>
    <t>http://www.fishbase.org/summary/Prionotus-stephanophrys.html</t>
  </si>
  <si>
    <t>http://www.fishbase.org/summary/Prionace-glauca.html</t>
  </si>
  <si>
    <t>http://www.fishbase.org/summary/Cilus-gilberti.html</t>
  </si>
  <si>
    <t>http://www.fishbase.org/summary/Paralonchurus-peruanus.html</t>
  </si>
  <si>
    <t>http://www.fishbase.org/summary/Cynoscion-analis.html</t>
  </si>
  <si>
    <t>http://www.fishbase.org/summary/Sciaena-deliciosa.html</t>
  </si>
  <si>
    <t>http://www.fishbase.org/summary/Paralabrax-humeralis.html</t>
  </si>
  <si>
    <t>http://www.fishbase.org/summary/Mugil-cephalus.html</t>
  </si>
  <si>
    <t>http://www.fishbase.org/Summary/SpeciesSummary.php?ID=8172&amp;AT=silverside</t>
  </si>
  <si>
    <t>Pelagic -neritic</t>
  </si>
  <si>
    <t>Pelagic - oceanic</t>
  </si>
  <si>
    <t>Pelagic - neritic</t>
  </si>
  <si>
    <t>Bathydemersal</t>
  </si>
  <si>
    <t>Demersal</t>
  </si>
  <si>
    <t>Pelagic-neritic</t>
  </si>
  <si>
    <t>Neritic</t>
  </si>
  <si>
    <t>http://www.imarpe.pe/imarpe/pag_fichas_detalle.php?id_especie=000036</t>
  </si>
  <si>
    <t>http://www.fao.org/fishery/species/3533/en</t>
  </si>
  <si>
    <t>http://www.fao.org/fishery/species/3404/en</t>
  </si>
  <si>
    <t>http://www.algaebase.org/search/species/detail/?species_id=2674</t>
  </si>
  <si>
    <t>Perico</t>
  </si>
  <si>
    <t>Doriteuthis gahi</t>
  </si>
  <si>
    <t>Antonio Cuba</t>
  </si>
  <si>
    <t>Betsy Buitron</t>
  </si>
  <si>
    <t>Hans Jara</t>
  </si>
  <si>
    <t>Jorge Flores</t>
  </si>
  <si>
    <t>Cecilia Peña</t>
  </si>
  <si>
    <t>Arturo González</t>
  </si>
  <si>
    <t>Emperatriz Gomez</t>
  </si>
  <si>
    <t>Jesus Rujel</t>
  </si>
  <si>
    <t>Martin Salazar</t>
  </si>
  <si>
    <t>Ricardo Bandin</t>
  </si>
  <si>
    <t>Daniel Flores</t>
  </si>
  <si>
    <t>Victor Aramayo</t>
  </si>
  <si>
    <t>Nena Gonzales</t>
  </si>
  <si>
    <t>Richar Ferre</t>
  </si>
  <si>
    <t>Renan Ramos</t>
  </si>
  <si>
    <t>Francisco Ganoza</t>
  </si>
  <si>
    <t>Igor Sanz</t>
  </si>
  <si>
    <t>Lander Merma</t>
  </si>
  <si>
    <t>Americo Sanchez</t>
  </si>
  <si>
    <t>Christian Paredes</t>
  </si>
  <si>
    <t>Melissa Montes</t>
  </si>
  <si>
    <t>1. Pelágicos</t>
  </si>
  <si>
    <t>2. Demersales</t>
  </si>
  <si>
    <t>3. Invertebrados</t>
  </si>
  <si>
    <t>4. Acuicultura</t>
  </si>
  <si>
    <t>Pelagic</t>
  </si>
  <si>
    <t>Invertebrate</t>
  </si>
  <si>
    <t>Aquaculture</t>
  </si>
  <si>
    <t>Peñagic</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</si>
</sst>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i/>
      <sz val="11"/>
      <color theme="1"/>
      <name val="Calibri"/>
      <family val="2"/>
      <scheme val="minor"/>
    </font>
    <font>
      <sz val="11"/>
      <color rgb="FF000000"/>
      <name val="Calibri"/>
      <family val="2"/>
      <scheme val="minor"/>
    </font>
    <font>
      <sz val="10"/>
      <color rgb="FF000000"/>
      <name val="Arial"/>
      <family val="2"/>
    </font>
    <font>
      <b/>
      <sz val="11"/>
      <color theme="1"/>
      <name val="Calibri"/>
      <family val="2"/>
      <scheme val="minor"/>
    </font>
    <font>
      <sz val="9"/>
      <color indexed="81"/>
      <name val="Tahoma"/>
      <family val="2"/>
    </font>
    <font>
      <b/>
      <sz val="9"/>
      <color indexed="81"/>
      <name val="Tahoma"/>
      <family val="2"/>
    </font>
    <font>
      <sz val="12"/>
      <color theme="1"/>
      <name val="Calibri"/>
      <family val="2"/>
      <scheme val="minor"/>
    </font>
    <font>
      <b/>
      <sz val="12"/>
      <color rgb="FF000000"/>
      <name val="Calibri"/>
      <family val="2"/>
      <scheme val="minor"/>
    </font>
    <font>
      <sz val="12"/>
      <color rgb="FF000000"/>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9"/>
      <color indexed="81"/>
      <name val="Tahoma"/>
      <charset val="1"/>
    </font>
    <font>
      <b/>
      <sz val="9"/>
      <color indexed="81"/>
      <name val="Tahoma"/>
      <charset val="1"/>
    </font>
    <font>
      <u/>
      <sz val="11"/>
      <color theme="1"/>
      <name val="Calibri"/>
      <family val="2"/>
      <scheme val="minor"/>
    </font>
    <font>
      <sz val="11"/>
      <color rgb="FF4E4E4E"/>
      <name val="Calibri"/>
      <family val="2"/>
      <scheme val="minor"/>
    </font>
    <font>
      <b/>
      <i/>
      <sz val="11"/>
      <color rgb="FF000000"/>
      <name val="Calibri"/>
      <family val="2"/>
      <scheme val="minor"/>
    </font>
    <font>
      <i/>
      <sz val="11"/>
      <color rgb="FF000000"/>
      <name val="Calibri"/>
      <family val="2"/>
      <scheme val="minor"/>
    </font>
    <font>
      <b/>
      <i/>
      <sz val="11"/>
      <color theme="1"/>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7" tint="0.39997558519241921"/>
        <bgColor indexed="64"/>
      </patternFill>
    </fill>
    <fill>
      <patternFill patternType="solid">
        <fgColor theme="3"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rgb="FF000000"/>
      </left>
      <right/>
      <top style="thick">
        <color rgb="FF000000"/>
      </top>
      <bottom/>
      <diagonal/>
    </border>
    <border>
      <left/>
      <right style="medium">
        <color rgb="FF000000"/>
      </right>
      <top style="thick">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style="thick">
        <color rgb="FF000000"/>
      </top>
      <bottom style="medium">
        <color rgb="FF000000"/>
      </bottom>
      <diagonal/>
    </border>
    <border>
      <left/>
      <right/>
      <top style="thick">
        <color rgb="FF000000"/>
      </top>
      <bottom style="medium">
        <color rgb="FF000000"/>
      </bottom>
      <diagonal/>
    </border>
    <border>
      <left style="medium">
        <color rgb="FF000000"/>
      </left>
      <right style="medium">
        <color rgb="FF000000"/>
      </right>
      <top/>
      <bottom style="thick">
        <color rgb="FF000000"/>
      </bottom>
      <diagonal/>
    </border>
    <border>
      <left style="medium">
        <color rgb="FF000000"/>
      </left>
      <right style="medium">
        <color rgb="FF000000"/>
      </right>
      <top/>
      <bottom/>
      <diagonal/>
    </border>
    <border>
      <left/>
      <right style="medium">
        <color rgb="FF000000"/>
      </right>
      <top/>
      <bottom style="thick">
        <color rgb="FF000000"/>
      </bottom>
      <diagonal/>
    </border>
    <border>
      <left style="medium">
        <color rgb="FF000000"/>
      </left>
      <right/>
      <top style="thick">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ck">
        <color rgb="FF000000"/>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143">
    <xf numFmtId="0" fontId="0" fillId="0" borderId="0" xfId="0"/>
    <xf numFmtId="0" fontId="7" fillId="0" borderId="0" xfId="0" applyFont="1"/>
    <xf numFmtId="0" fontId="7" fillId="0" borderId="0" xfId="0" applyFont="1" applyAlignment="1">
      <alignment vertical="center" wrapText="1"/>
    </xf>
    <xf numFmtId="0" fontId="8" fillId="0" borderId="5" xfId="0" applyFont="1" applyBorder="1" applyAlignment="1">
      <alignment horizontal="justify" vertical="center" wrapText="1"/>
    </xf>
    <xf numFmtId="0" fontId="8" fillId="0" borderId="7"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7" xfId="0" applyFont="1" applyBorder="1" applyAlignment="1">
      <alignment horizontal="justify" vertical="center" wrapText="1"/>
    </xf>
    <xf numFmtId="0" fontId="9" fillId="4" borderId="17" xfId="0" applyFont="1" applyFill="1" applyBorder="1" applyAlignment="1">
      <alignment horizontal="justify" vertical="center" wrapText="1"/>
    </xf>
    <xf numFmtId="0" fontId="9" fillId="4" borderId="18" xfId="0" applyFont="1" applyFill="1" applyBorder="1" applyAlignment="1">
      <alignment horizontal="justify" vertical="center" wrapText="1"/>
    </xf>
    <xf numFmtId="0" fontId="9" fillId="4" borderId="19" xfId="0" applyFont="1" applyFill="1" applyBorder="1" applyAlignment="1">
      <alignment horizontal="justify" vertical="center" wrapText="1"/>
    </xf>
    <xf numFmtId="0" fontId="9" fillId="0" borderId="12" xfId="0" applyFont="1" applyBorder="1" applyAlignment="1">
      <alignment horizontal="justify" vertical="center" wrapText="1"/>
    </xf>
    <xf numFmtId="0" fontId="0" fillId="0" borderId="0" xfId="0" applyAlignment="1">
      <alignment vertical="top" wrapText="1"/>
    </xf>
    <xf numFmtId="0" fontId="0" fillId="0" borderId="0" xfId="0" applyBorder="1" applyAlignment="1">
      <alignment vertical="top" wrapText="1"/>
    </xf>
    <xf numFmtId="0" fontId="1" fillId="0" borderId="0" xfId="0" applyFont="1" applyBorder="1" applyAlignment="1">
      <alignment vertical="top" wrapText="1"/>
    </xf>
    <xf numFmtId="2" fontId="0" fillId="0" borderId="0" xfId="0" applyNumberFormat="1" applyBorder="1" applyAlignment="1">
      <alignment vertical="top" wrapText="1"/>
    </xf>
    <xf numFmtId="0" fontId="0" fillId="0" borderId="1" xfId="0" applyBorder="1" applyAlignment="1">
      <alignment vertical="top" wrapText="1"/>
    </xf>
    <xf numFmtId="2" fontId="0" fillId="0" borderId="1" xfId="0" applyNumberFormat="1" applyBorder="1" applyAlignment="1">
      <alignment vertical="top" wrapText="1"/>
    </xf>
    <xf numFmtId="0" fontId="0" fillId="0" borderId="0" xfId="0" applyAlignment="1">
      <alignment vertical="top" textRotation="90" wrapText="1"/>
    </xf>
    <xf numFmtId="0" fontId="1" fillId="0" borderId="0" xfId="0" applyFont="1" applyAlignment="1">
      <alignment vertical="top" wrapText="1"/>
    </xf>
    <xf numFmtId="2" fontId="0" fillId="0" borderId="0" xfId="0" applyNumberFormat="1" applyAlignment="1">
      <alignment vertical="top" wrapText="1"/>
    </xf>
    <xf numFmtId="0" fontId="12" fillId="0" borderId="0" xfId="0" applyFont="1" applyAlignment="1">
      <alignment vertical="top" wrapText="1"/>
    </xf>
    <xf numFmtId="0" fontId="11" fillId="0" borderId="0" xfId="0" applyFont="1"/>
    <xf numFmtId="0" fontId="0" fillId="0" borderId="0" xfId="0" applyFont="1" applyAlignment="1">
      <alignment vertical="top" wrapText="1"/>
    </xf>
    <xf numFmtId="0" fontId="0" fillId="0" borderId="0" xfId="0" applyFont="1"/>
    <xf numFmtId="0" fontId="4" fillId="0" borderId="0" xfId="0" applyFont="1"/>
    <xf numFmtId="0" fontId="0" fillId="0" borderId="0" xfId="0"/>
    <xf numFmtId="0" fontId="0" fillId="0" borderId="0" xfId="0" applyAlignment="1">
      <alignment vertical="top" wrapText="1"/>
    </xf>
    <xf numFmtId="0" fontId="0" fillId="0" borderId="0" xfId="0" applyBorder="1" applyAlignment="1">
      <alignment vertical="top" wrapText="1"/>
    </xf>
    <xf numFmtId="0" fontId="1" fillId="0" borderId="0" xfId="0" applyFont="1" applyBorder="1" applyAlignment="1">
      <alignment vertical="top" wrapText="1"/>
    </xf>
    <xf numFmtId="2" fontId="0" fillId="0" borderId="0" xfId="0" applyNumberFormat="1" applyBorder="1" applyAlignment="1">
      <alignment vertical="top" wrapText="1"/>
    </xf>
    <xf numFmtId="0" fontId="0" fillId="0" borderId="1" xfId="0" applyBorder="1" applyAlignment="1">
      <alignment vertical="top" wrapText="1"/>
    </xf>
    <xf numFmtId="2" fontId="0" fillId="0" borderId="1" xfId="0" applyNumberFormat="1" applyBorder="1" applyAlignment="1">
      <alignment vertical="top" wrapText="1"/>
    </xf>
    <xf numFmtId="0" fontId="0" fillId="0" borderId="0" xfId="0" applyAlignment="1">
      <alignment vertical="top" textRotation="90" wrapText="1"/>
    </xf>
    <xf numFmtId="0" fontId="1" fillId="0" borderId="0" xfId="0" applyFont="1" applyAlignment="1">
      <alignment vertical="top" wrapText="1"/>
    </xf>
    <xf numFmtId="2" fontId="0" fillId="0" borderId="0" xfId="0" applyNumberFormat="1" applyAlignment="1">
      <alignment vertical="top" wrapText="1"/>
    </xf>
    <xf numFmtId="0" fontId="3" fillId="2" borderId="20" xfId="0" applyFont="1" applyFill="1" applyBorder="1" applyAlignment="1">
      <alignment vertical="top" textRotation="90" wrapText="1"/>
    </xf>
    <xf numFmtId="0" fontId="3" fillId="2" borderId="21" xfId="0" applyFont="1" applyFill="1" applyBorder="1" applyAlignment="1">
      <alignment vertical="top" textRotation="90" wrapText="1"/>
    </xf>
    <xf numFmtId="2" fontId="3" fillId="3" borderId="21" xfId="0" applyNumberFormat="1" applyFont="1" applyFill="1" applyBorder="1" applyAlignment="1">
      <alignment vertical="top" textRotation="90"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22" xfId="0" applyBorder="1" applyAlignment="1">
      <alignment vertical="top" textRotation="90" wrapText="1"/>
    </xf>
    <xf numFmtId="0" fontId="0" fillId="0" borderId="0" xfId="0" applyFont="1" applyBorder="1"/>
    <xf numFmtId="0" fontId="12" fillId="0" borderId="0" xfId="0" applyFont="1" applyBorder="1" applyAlignment="1">
      <alignment vertical="top" wrapText="1"/>
    </xf>
    <xf numFmtId="0" fontId="0" fillId="0" borderId="1" xfId="0" applyBorder="1" applyAlignment="1">
      <alignment vertical="top" textRotation="90" wrapText="1"/>
    </xf>
    <xf numFmtId="0" fontId="0" fillId="4" borderId="0" xfId="0" applyFill="1" applyAlignment="1">
      <alignment vertical="top" wrapText="1"/>
    </xf>
    <xf numFmtId="1" fontId="0" fillId="0" borderId="0" xfId="0" applyNumberFormat="1" applyFont="1" applyFill="1" applyBorder="1" applyAlignment="1">
      <alignment vertical="top" wrapText="1"/>
    </xf>
    <xf numFmtId="0" fontId="2" fillId="0" borderId="0" xfId="0" applyFont="1" applyBorder="1" applyAlignment="1">
      <alignment horizontal="justify" vertical="top" wrapText="1"/>
    </xf>
    <xf numFmtId="0" fontId="0" fillId="0" borderId="0" xfId="0" applyFont="1" applyFill="1" applyBorder="1" applyAlignment="1">
      <alignment vertical="top"/>
    </xf>
    <xf numFmtId="0" fontId="10" fillId="0" borderId="0" xfId="1" applyFont="1" applyFill="1" applyBorder="1" applyAlignment="1">
      <alignment vertical="top" wrapText="1"/>
    </xf>
    <xf numFmtId="0" fontId="0" fillId="0" borderId="0" xfId="0" applyFont="1" applyFill="1" applyBorder="1" applyAlignment="1">
      <alignment wrapText="1"/>
    </xf>
    <xf numFmtId="2" fontId="0" fillId="0" borderId="0" xfId="0" applyNumberFormat="1" applyFont="1" applyAlignment="1">
      <alignment vertical="top" wrapText="1"/>
    </xf>
    <xf numFmtId="0" fontId="0" fillId="5" borderId="0" xfId="0" applyFont="1" applyFill="1" applyAlignment="1">
      <alignment vertical="top" wrapText="1"/>
    </xf>
    <xf numFmtId="1" fontId="0" fillId="5" borderId="0" xfId="0" applyNumberFormat="1" applyFont="1" applyFill="1" applyAlignment="1">
      <alignment vertical="top" wrapText="1"/>
    </xf>
    <xf numFmtId="0" fontId="4" fillId="0" borderId="0" xfId="0" applyFont="1" applyAlignment="1">
      <alignment vertical="top" wrapText="1"/>
    </xf>
    <xf numFmtId="0" fontId="0" fillId="6" borderId="0" xfId="0" applyFill="1" applyAlignment="1">
      <alignment vertical="top" wrapText="1"/>
    </xf>
    <xf numFmtId="0" fontId="2" fillId="0" borderId="0" xfId="0" applyFont="1" applyFill="1" applyBorder="1" applyAlignment="1">
      <alignment vertical="top" wrapText="1"/>
    </xf>
    <xf numFmtId="2" fontId="0" fillId="0" borderId="0" xfId="0" applyNumberFormat="1" applyFont="1" applyFill="1" applyBorder="1" applyAlignment="1">
      <alignment vertical="top" wrapText="1"/>
    </xf>
    <xf numFmtId="0" fontId="0" fillId="0" borderId="0" xfId="0" applyFont="1" applyFill="1" applyAlignment="1">
      <alignment vertical="top" wrapText="1"/>
    </xf>
    <xf numFmtId="0" fontId="2" fillId="0" borderId="0" xfId="0" applyFont="1" applyFill="1" applyBorder="1" applyAlignment="1">
      <alignment horizontal="justify" vertical="top" wrapText="1"/>
    </xf>
    <xf numFmtId="1" fontId="15" fillId="0" borderId="0" xfId="1" applyNumberFormat="1" applyFont="1" applyFill="1" applyBorder="1" applyAlignment="1">
      <alignment vertical="top" wrapText="1"/>
    </xf>
    <xf numFmtId="2" fontId="11" fillId="0" borderId="0" xfId="0" applyNumberFormat="1" applyFont="1" applyFill="1" applyBorder="1" applyAlignment="1">
      <alignment vertical="top" wrapText="1"/>
    </xf>
    <xf numFmtId="0" fontId="11" fillId="0" borderId="0" xfId="0" applyFont="1" applyFill="1" applyAlignment="1">
      <alignment vertical="top" wrapText="1"/>
    </xf>
    <xf numFmtId="0" fontId="0" fillId="0" borderId="0" xfId="0" applyFont="1" applyFill="1" applyBorder="1"/>
    <xf numFmtId="1" fontId="12" fillId="0" borderId="0" xfId="0" applyNumberFormat="1" applyFont="1" applyFill="1" applyBorder="1" applyAlignment="1">
      <alignment vertical="top" wrapText="1"/>
    </xf>
    <xf numFmtId="1" fontId="2" fillId="0" borderId="0" xfId="0" applyNumberFormat="1" applyFont="1" applyFill="1" applyBorder="1" applyAlignment="1">
      <alignment vertical="top" wrapText="1"/>
    </xf>
    <xf numFmtId="1" fontId="10" fillId="0" borderId="0" xfId="1" applyNumberFormat="1" applyFont="1" applyFill="1" applyBorder="1" applyAlignment="1">
      <alignment vertical="top" wrapText="1"/>
    </xf>
    <xf numFmtId="2" fontId="2" fillId="0" borderId="0" xfId="0" applyNumberFormat="1" applyFont="1" applyFill="1" applyBorder="1" applyAlignment="1">
      <alignment vertical="top" wrapText="1"/>
    </xf>
    <xf numFmtId="0" fontId="12" fillId="0" borderId="0" xfId="0" applyFont="1" applyFill="1" applyBorder="1" applyAlignment="1">
      <alignment vertical="top" wrapText="1"/>
    </xf>
    <xf numFmtId="0" fontId="16" fillId="0" borderId="0" xfId="0" applyFont="1" applyFill="1" applyBorder="1"/>
    <xf numFmtId="0" fontId="10" fillId="0" borderId="0" xfId="1" applyFont="1" applyFill="1" applyBorder="1"/>
    <xf numFmtId="0" fontId="0" fillId="0" borderId="23" xfId="0" applyFont="1" applyBorder="1" applyAlignment="1">
      <alignment vertical="top" wrapText="1"/>
    </xf>
    <xf numFmtId="0" fontId="0" fillId="0" borderId="24" xfId="0" applyFont="1" applyBorder="1"/>
    <xf numFmtId="0" fontId="2" fillId="0" borderId="24" xfId="0" applyFont="1" applyBorder="1" applyAlignment="1">
      <alignment vertical="top" wrapText="1"/>
    </xf>
    <xf numFmtId="0" fontId="17" fillId="0" borderId="24" xfId="0" applyFont="1" applyBorder="1" applyAlignment="1">
      <alignment horizontal="justify" vertical="top"/>
    </xf>
    <xf numFmtId="1" fontId="2" fillId="0" borderId="24" xfId="0" applyNumberFormat="1" applyFont="1" applyBorder="1" applyAlignment="1">
      <alignment vertical="top" wrapText="1"/>
    </xf>
    <xf numFmtId="0" fontId="0" fillId="0" borderId="24" xfId="0" applyFont="1" applyBorder="1" applyAlignment="1">
      <alignment vertical="top" wrapText="1"/>
    </xf>
    <xf numFmtId="2" fontId="0" fillId="3" borderId="24" xfId="0" applyNumberFormat="1" applyFont="1" applyFill="1" applyBorder="1" applyAlignment="1">
      <alignment vertical="top" wrapText="1"/>
    </xf>
    <xf numFmtId="1" fontId="12" fillId="4" borderId="24" xfId="0" applyNumberFormat="1" applyFont="1" applyFill="1" applyBorder="1" applyAlignment="1">
      <alignment vertical="top" wrapText="1"/>
    </xf>
    <xf numFmtId="1" fontId="2" fillId="4" borderId="24" xfId="0" applyNumberFormat="1" applyFont="1" applyFill="1" applyBorder="1" applyAlignment="1">
      <alignment vertical="top" wrapText="1"/>
    </xf>
    <xf numFmtId="0" fontId="0" fillId="0" borderId="24" xfId="0"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2" fillId="0" borderId="26" xfId="0" applyFont="1" applyBorder="1" applyAlignment="1">
      <alignment vertical="top" wrapText="1"/>
    </xf>
    <xf numFmtId="0" fontId="2" fillId="0" borderId="26" xfId="0" applyFont="1" applyBorder="1" applyAlignment="1">
      <alignment horizontal="justify" vertical="top" wrapText="1"/>
    </xf>
    <xf numFmtId="1" fontId="2" fillId="0" borderId="26" xfId="0" applyNumberFormat="1" applyFont="1" applyBorder="1" applyAlignment="1">
      <alignment vertical="top" wrapText="1"/>
    </xf>
    <xf numFmtId="1" fontId="10" fillId="0" borderId="26" xfId="1" applyNumberFormat="1" applyFont="1" applyBorder="1" applyAlignment="1">
      <alignment vertical="top" wrapText="1"/>
    </xf>
    <xf numFmtId="2" fontId="0" fillId="3" borderId="26" xfId="0" applyNumberFormat="1" applyFont="1" applyFill="1" applyBorder="1" applyAlignment="1">
      <alignment vertical="top" wrapText="1"/>
    </xf>
    <xf numFmtId="1" fontId="2" fillId="4" borderId="26" xfId="0" applyNumberFormat="1" applyFont="1" applyFill="1" applyBorder="1" applyAlignment="1">
      <alignment vertical="top" wrapText="1"/>
    </xf>
    <xf numFmtId="2" fontId="2" fillId="3" borderId="26" xfId="0" applyNumberFormat="1" applyFont="1" applyFill="1" applyBorder="1" applyAlignment="1">
      <alignment vertical="top" wrapText="1"/>
    </xf>
    <xf numFmtId="1" fontId="10" fillId="4" borderId="26" xfId="1" applyNumberFormat="1" applyFont="1" applyFill="1" applyBorder="1" applyAlignment="1">
      <alignment vertical="top" wrapText="1"/>
    </xf>
    <xf numFmtId="0" fontId="0" fillId="0" borderId="26" xfId="0" applyBorder="1" applyAlignment="1">
      <alignment vertical="top" wrapText="1"/>
    </xf>
    <xf numFmtId="1" fontId="0" fillId="0" borderId="24" xfId="0" applyNumberFormat="1" applyFont="1" applyBorder="1" applyAlignment="1">
      <alignment vertical="top" wrapText="1"/>
    </xf>
    <xf numFmtId="2" fontId="11" fillId="3" borderId="26" xfId="0" applyNumberFormat="1" applyFont="1" applyFill="1" applyBorder="1" applyAlignment="1">
      <alignment vertical="top" wrapText="1"/>
    </xf>
    <xf numFmtId="0" fontId="11" fillId="0" borderId="26" xfId="0" applyFont="1" applyBorder="1" applyAlignment="1">
      <alignment vertical="top" wrapText="1"/>
    </xf>
    <xf numFmtId="1" fontId="12" fillId="0" borderId="24" xfId="0" applyNumberFormat="1" applyFont="1" applyBorder="1" applyAlignment="1">
      <alignment vertical="top" wrapText="1"/>
    </xf>
    <xf numFmtId="1" fontId="12" fillId="0" borderId="26" xfId="0" applyNumberFormat="1" applyFont="1" applyBorder="1" applyAlignment="1">
      <alignment vertical="top" wrapText="1"/>
    </xf>
    <xf numFmtId="1" fontId="12" fillId="4" borderId="26" xfId="0" applyNumberFormat="1" applyFont="1" applyFill="1" applyBorder="1" applyAlignment="1">
      <alignment vertical="top" wrapText="1"/>
    </xf>
    <xf numFmtId="0" fontId="18" fillId="0" borderId="0" xfId="0" applyFont="1" applyBorder="1" applyAlignment="1">
      <alignment horizontal="justify" vertical="top" wrapText="1"/>
    </xf>
    <xf numFmtId="0" fontId="0" fillId="0" borderId="0" xfId="0" applyFill="1" applyAlignment="1">
      <alignment vertical="top" wrapText="1"/>
    </xf>
    <xf numFmtId="0" fontId="12" fillId="0" borderId="0" xfId="0" applyFont="1" applyFill="1" applyBorder="1"/>
    <xf numFmtId="0" fontId="10" fillId="0" borderId="0" xfId="1" applyAlignment="1">
      <alignment vertical="top" wrapText="1"/>
    </xf>
    <xf numFmtId="0" fontId="1" fillId="4" borderId="0" xfId="0" applyFont="1" applyFill="1" applyAlignment="1">
      <alignment vertical="top" wrapText="1"/>
    </xf>
    <xf numFmtId="0" fontId="18" fillId="4" borderId="0" xfId="0" applyFont="1" applyFill="1" applyBorder="1" applyAlignment="1">
      <alignment horizontal="justify" vertical="top" wrapText="1"/>
    </xf>
    <xf numFmtId="0" fontId="4" fillId="0" borderId="1" xfId="0" applyFont="1" applyBorder="1"/>
    <xf numFmtId="0" fontId="0" fillId="0" borderId="27" xfId="0" applyBorder="1" applyAlignment="1">
      <alignment vertical="center"/>
    </xf>
    <xf numFmtId="0" fontId="0" fillId="0" borderId="22" xfId="0" applyBorder="1" applyAlignment="1">
      <alignment vertical="center"/>
    </xf>
    <xf numFmtId="0" fontId="0" fillId="0" borderId="22" xfId="0" applyBorder="1"/>
    <xf numFmtId="0" fontId="0" fillId="0" borderId="28" xfId="0" applyBorder="1"/>
    <xf numFmtId="0" fontId="0" fillId="0" borderId="28" xfId="0" applyBorder="1" applyAlignment="1">
      <alignment vertical="center"/>
    </xf>
    <xf numFmtId="0" fontId="2" fillId="7" borderId="0" xfId="0" applyFont="1" applyFill="1" applyBorder="1" applyAlignment="1">
      <alignment horizontal="justify" vertical="top" wrapText="1"/>
    </xf>
    <xf numFmtId="0" fontId="0" fillId="7" borderId="0" xfId="0" applyFill="1" applyAlignment="1">
      <alignment vertical="top" wrapText="1"/>
    </xf>
    <xf numFmtId="2" fontId="0" fillId="7" borderId="0" xfId="0" applyNumberFormat="1" applyFill="1" applyAlignment="1">
      <alignment vertical="top" wrapText="1"/>
    </xf>
    <xf numFmtId="0" fontId="17" fillId="7" borderId="0" xfId="0" applyFont="1" applyFill="1" applyBorder="1" applyAlignment="1">
      <alignment horizontal="justify" vertical="top" wrapText="1"/>
    </xf>
    <xf numFmtId="0" fontId="19" fillId="7" borderId="0" xfId="0" applyFont="1" applyFill="1" applyAlignment="1">
      <alignment vertical="top" wrapText="1"/>
    </xf>
    <xf numFmtId="0" fontId="4" fillId="7" borderId="0" xfId="0" applyFont="1" applyFill="1" applyAlignment="1">
      <alignment vertical="top" wrapText="1"/>
    </xf>
    <xf numFmtId="0" fontId="4" fillId="7" borderId="0" xfId="0" applyFont="1" applyFill="1" applyAlignment="1">
      <alignment vertical="center" wrapText="1"/>
    </xf>
    <xf numFmtId="0" fontId="0" fillId="7" borderId="0" xfId="0" applyFill="1" applyAlignment="1">
      <alignment vertical="center" wrapText="1"/>
    </xf>
    <xf numFmtId="0" fontId="17" fillId="7" borderId="0" xfId="0" applyFont="1" applyFill="1" applyBorder="1" applyAlignment="1">
      <alignment horizontal="justify" vertical="center" wrapText="1"/>
    </xf>
    <xf numFmtId="2" fontId="0" fillId="7" borderId="0" xfId="0" applyNumberFormat="1" applyFill="1" applyAlignment="1">
      <alignment vertical="center" wrapText="1"/>
    </xf>
    <xf numFmtId="0" fontId="0" fillId="7" borderId="0" xfId="0" applyFill="1" applyAlignment="1">
      <alignment horizontal="center" vertical="center" wrapText="1"/>
    </xf>
    <xf numFmtId="2" fontId="0" fillId="7" borderId="0" xfId="0" applyNumberFormat="1" applyFill="1" applyAlignment="1">
      <alignment horizontal="center" vertical="center" wrapText="1"/>
    </xf>
    <xf numFmtId="0" fontId="2" fillId="0" borderId="1" xfId="0" applyFont="1" applyBorder="1" applyAlignment="1">
      <alignment horizontal="center" vertical="top" wrapText="1"/>
    </xf>
    <xf numFmtId="0" fontId="4" fillId="0" borderId="0" xfId="0" applyFont="1" applyBorder="1" applyAlignment="1">
      <alignment horizontal="left" vertical="top" wrapText="1"/>
    </xf>
    <xf numFmtId="0" fontId="9" fillId="0" borderId="14" xfId="0" applyFont="1" applyBorder="1" applyAlignment="1">
      <alignment horizontal="justify" vertical="center" wrapText="1"/>
    </xf>
    <xf numFmtId="0" fontId="9" fillId="0" borderId="10"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10" xfId="0" applyFont="1" applyBorder="1" applyAlignment="1">
      <alignment horizontal="justify" vertical="center" wrapText="1"/>
    </xf>
    <xf numFmtId="0" fontId="9" fillId="0" borderId="15" xfId="0" applyFont="1" applyBorder="1" applyAlignment="1">
      <alignment horizontal="justify" vertical="center" wrapText="1"/>
    </xf>
    <xf numFmtId="0" fontId="9" fillId="0" borderId="16"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justify" vertical="center" wrapText="1"/>
    </xf>
    <xf numFmtId="0" fontId="8" fillId="0" borderId="15" xfId="0" applyFont="1" applyBorder="1" applyAlignment="1">
      <alignment horizontal="justify" vertical="center" wrapText="1"/>
    </xf>
    <xf numFmtId="0" fontId="9" fillId="0" borderId="11" xfId="0" applyFont="1" applyBorder="1" applyAlignment="1">
      <alignment horizontal="justify" vertical="center" wrapText="1"/>
    </xf>
    <xf numFmtId="0" fontId="0" fillId="8" borderId="0" xfId="0"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tx2">
                <a:lumMod val="60000"/>
                <a:lumOff val="40000"/>
              </a:schemeClr>
            </a:solidFill>
          </c:spPr>
          <c:invertIfNegative val="0"/>
          <c:val>
            <c:numRef>
              <c:f>'Scores graph'!#REF!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'Scores graph'!#REF!</c15:sqref>
                        </c15:formulaRef>
                      </c:ext>
                    </c:extLst>
                  </c:multiLvlStrRef>
                </c15:cat>
              </c15:filteredCategoryTitle>
            </c:ext>
          </c:extLst>
        </c:ser>
        <c:dLbls>
          <c:showLegendKey val="0"/>
          <c:showVal val="0"/>
          <c:showCatName val="0"/>
          <c:showSerName val="0"/>
          <c:showPercent val="0"/>
          <c:showBubbleSize val="0"/>
        </c:dLbls>
        <c:gapWidth val="150"/>
        <c:axId val="-563809232"/>
        <c:axId val="-563810864"/>
      </c:barChart>
      <c:catAx>
        <c:axId val="-563809232"/>
        <c:scaling>
          <c:orientation val="minMax"/>
        </c:scaling>
        <c:delete val="0"/>
        <c:axPos val="b"/>
        <c:majorTickMark val="out"/>
        <c:minorTickMark val="none"/>
        <c:tickLblPos val="nextTo"/>
        <c:crossAx val="-563810864"/>
        <c:crosses val="autoZero"/>
        <c:auto val="1"/>
        <c:lblAlgn val="ctr"/>
        <c:lblOffset val="100"/>
        <c:noMultiLvlLbl val="0"/>
      </c:catAx>
      <c:valAx>
        <c:axId val="-563810864"/>
        <c:scaling>
          <c:orientation val="minMax"/>
        </c:scaling>
        <c:delete val="0"/>
        <c:axPos val="l"/>
        <c:majorGridlines>
          <c:spPr>
            <a:ln>
              <a:solidFill>
                <a:schemeClr val="bg1">
                  <a:lumMod val="85000"/>
                </a:schemeClr>
              </a:solidFill>
            </a:ln>
          </c:spPr>
        </c:majorGridlines>
        <c:title>
          <c:tx>
            <c:rich>
              <a:bodyPr rot="-5400000" vert="horz"/>
              <a:lstStyle/>
              <a:p>
                <a:pPr>
                  <a:defRPr b="0"/>
                </a:pPr>
                <a:r>
                  <a:rPr lang="en-US" b="0"/>
                  <a:t>Sensitivity scores</a:t>
                </a:r>
              </a:p>
            </c:rich>
          </c:tx>
          <c:overlay val="0"/>
        </c:title>
        <c:numFmt formatCode="0" sourceLinked="0"/>
        <c:majorTickMark val="out"/>
        <c:minorTickMark val="none"/>
        <c:tickLblPos val="nextTo"/>
        <c:crossAx val="-563809232"/>
        <c:crosses val="autoZero"/>
        <c:crossBetween val="between"/>
      </c:valAx>
    </c:plotArea>
    <c:plotVisOnly val="1"/>
    <c:dispBlanksAs val="gap"/>
    <c:showDLblsOverMax val="0"/>
  </c:chart>
  <c:txPr>
    <a:bodyPr/>
    <a:lstStyle/>
    <a:p>
      <a:pPr>
        <a:defRPr sz="1400"/>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solidFill>
                <a:schemeClr val="bg1">
                  <a:lumMod val="65000"/>
                </a:schemeClr>
              </a:solidFill>
            </c:spPr>
          </c:dPt>
          <c:dPt>
            <c:idx val="1"/>
            <c:invertIfNegative val="0"/>
            <c:bubble3D val="0"/>
            <c:spPr>
              <a:solidFill>
                <a:schemeClr val="bg1">
                  <a:lumMod val="65000"/>
                </a:schemeClr>
              </a:solidFill>
            </c:spPr>
          </c:dPt>
          <c:dPt>
            <c:idx val="2"/>
            <c:invertIfNegative val="0"/>
            <c:bubble3D val="0"/>
            <c:spPr>
              <a:solidFill>
                <a:schemeClr val="bg1">
                  <a:lumMod val="65000"/>
                </a:schemeClr>
              </a:solidFill>
            </c:spPr>
          </c:dPt>
          <c:dPt>
            <c:idx val="5"/>
            <c:invertIfNegative val="0"/>
            <c:bubble3D val="0"/>
            <c:spPr>
              <a:solidFill>
                <a:schemeClr val="tx2">
                  <a:lumMod val="60000"/>
                  <a:lumOff val="40000"/>
                </a:schemeClr>
              </a:solidFill>
            </c:spPr>
          </c:dPt>
          <c:dPt>
            <c:idx val="6"/>
            <c:invertIfNegative val="0"/>
            <c:bubble3D val="0"/>
            <c:spPr>
              <a:solidFill>
                <a:schemeClr val="tx2">
                  <a:lumMod val="60000"/>
                  <a:lumOff val="40000"/>
                </a:schemeClr>
              </a:solidFill>
            </c:spPr>
          </c:dPt>
          <c:dPt>
            <c:idx val="7"/>
            <c:invertIfNegative val="0"/>
            <c:bubble3D val="0"/>
            <c:spPr>
              <a:solidFill>
                <a:schemeClr val="tx2">
                  <a:lumMod val="60000"/>
                  <a:lumOff val="40000"/>
                </a:schemeClr>
              </a:solidFill>
            </c:spPr>
          </c:dPt>
          <c:dPt>
            <c:idx val="8"/>
            <c:invertIfNegative val="0"/>
            <c:bubble3D val="0"/>
            <c:spPr>
              <a:solidFill>
                <a:schemeClr val="tx2">
                  <a:lumMod val="60000"/>
                  <a:lumOff val="40000"/>
                </a:schemeClr>
              </a:solidFill>
            </c:spPr>
          </c:dPt>
          <c:dPt>
            <c:idx val="9"/>
            <c:invertIfNegative val="0"/>
            <c:bubble3D val="0"/>
            <c:spPr>
              <a:solidFill>
                <a:schemeClr val="accent6">
                  <a:lumMod val="60000"/>
                  <a:lumOff val="40000"/>
                </a:schemeClr>
              </a:solidFill>
            </c:spPr>
          </c:dPt>
          <c:dPt>
            <c:idx val="10"/>
            <c:invertIfNegative val="0"/>
            <c:bubble3D val="0"/>
            <c:spPr>
              <a:solidFill>
                <a:schemeClr val="accent6">
                  <a:lumMod val="60000"/>
                  <a:lumOff val="40000"/>
                </a:schemeClr>
              </a:solidFill>
            </c:spPr>
          </c:dPt>
          <c:dPt>
            <c:idx val="11"/>
            <c:invertIfNegative val="0"/>
            <c:bubble3D val="0"/>
            <c:spPr>
              <a:solidFill>
                <a:schemeClr val="accent6">
                  <a:lumMod val="60000"/>
                  <a:lumOff val="40000"/>
                </a:schemeClr>
              </a:solidFill>
            </c:spPr>
          </c:dPt>
          <c:dPt>
            <c:idx val="12"/>
            <c:invertIfNegative val="0"/>
            <c:bubble3D val="0"/>
            <c:spPr>
              <a:solidFill>
                <a:schemeClr val="accent6">
                  <a:lumMod val="60000"/>
                  <a:lumOff val="40000"/>
                </a:schemeClr>
              </a:solidFill>
            </c:spPr>
          </c:dPt>
          <c:cat>
            <c:strRef>
              <c:f>('Scores graph'!$F$5:$J$5,'Scores graph'!$L$5:$O$5,'Scores graph'!$Q$5:$T$5)</c:f>
              <c:strCache>
                <c:ptCount val="13"/>
                <c:pt idx="0">
                  <c:v>Fecundity</c:v>
                </c:pt>
                <c:pt idx="1">
                  <c:v>Recruitment period (into the fishery)</c:v>
                </c:pt>
                <c:pt idx="2">
                  <c:v>Average age at maturity</c:v>
                </c:pt>
                <c:pt idx="3">
                  <c:v>Generalist vs. specialist</c:v>
                </c:pt>
                <c:pt idx="4">
                  <c:v>Spawner biomass</c:v>
                </c:pt>
                <c:pt idx="5">
                  <c:v>Capacity for larval dispersal</c:v>
                </c:pt>
                <c:pt idx="6">
                  <c:v>Capacity for adult/juvenile movement</c:v>
                </c:pt>
                <c:pt idx="7">
                  <c:v>Physiological tolerance</c:v>
                </c:pt>
                <c:pt idx="8">
                  <c:v>Spatial availability of unoccupied habitat in the region for critical life stage</c:v>
                </c:pt>
                <c:pt idx="9">
                  <c:v>Environmental variable as a phenological cue for spawning or breeding.</c:v>
                </c:pt>
                <c:pt idx="10">
                  <c:v>Environmental variable as a phenological cue for settlement or metamorphosis.</c:v>
                </c:pt>
                <c:pt idx="11">
                  <c:v>Temporal mismatches of life cycle events</c:v>
                </c:pt>
                <c:pt idx="12">
                  <c:v>Migration (seasonal and spawning)</c:v>
                </c:pt>
              </c:strCache>
            </c:strRef>
          </c:cat>
          <c:val>
            <c:numRef>
              <c:f>('Scores graph'!$F$71:$J$71,'Scores graph'!$L$71:$O$71,'Scores graph'!$Q$71:$T$71)</c:f>
              <c:numCache>
                <c:formatCode>General</c:formatCode>
                <c:ptCount val="13"/>
                <c:pt idx="0">
                  <c:v>40</c:v>
                </c:pt>
                <c:pt idx="1">
                  <c:v>40</c:v>
                </c:pt>
                <c:pt idx="2">
                  <c:v>40</c:v>
                </c:pt>
                <c:pt idx="3">
                  <c:v>40</c:v>
                </c:pt>
                <c:pt idx="4">
                  <c:v>40</c:v>
                </c:pt>
                <c:pt idx="5">
                  <c:v>40</c:v>
                </c:pt>
                <c:pt idx="6">
                  <c:v>40</c:v>
                </c:pt>
                <c:pt idx="7">
                  <c:v>40</c:v>
                </c:pt>
                <c:pt idx="8">
                  <c:v>40</c:v>
                </c:pt>
                <c:pt idx="9">
                  <c:v>40</c:v>
                </c:pt>
                <c:pt idx="10">
                  <c:v>40</c:v>
                </c:pt>
                <c:pt idx="11">
                  <c:v>40</c:v>
                </c:pt>
                <c:pt idx="12">
                  <c:v>40</c:v>
                </c:pt>
              </c:numCache>
            </c:numRef>
          </c:val>
        </c:ser>
        <c:dLbls>
          <c:showLegendKey val="0"/>
          <c:showVal val="0"/>
          <c:showCatName val="0"/>
          <c:showSerName val="0"/>
          <c:showPercent val="0"/>
          <c:showBubbleSize val="0"/>
        </c:dLbls>
        <c:gapWidth val="150"/>
        <c:axId val="-563820656"/>
        <c:axId val="-563809776"/>
      </c:barChart>
      <c:catAx>
        <c:axId val="-563820656"/>
        <c:scaling>
          <c:orientation val="minMax"/>
        </c:scaling>
        <c:delete val="0"/>
        <c:axPos val="b"/>
        <c:numFmt formatCode="General" sourceLinked="0"/>
        <c:majorTickMark val="out"/>
        <c:minorTickMark val="none"/>
        <c:tickLblPos val="nextTo"/>
        <c:txPr>
          <a:bodyPr/>
          <a:lstStyle/>
          <a:p>
            <a:pPr>
              <a:defRPr sz="1100"/>
            </a:pPr>
            <a:endParaRPr lang="es-ES"/>
          </a:p>
        </c:txPr>
        <c:crossAx val="-563809776"/>
        <c:crosses val="autoZero"/>
        <c:auto val="1"/>
        <c:lblAlgn val="ctr"/>
        <c:lblOffset val="100"/>
        <c:noMultiLvlLbl val="0"/>
      </c:catAx>
      <c:valAx>
        <c:axId val="-563809776"/>
        <c:scaling>
          <c:orientation val="minMax"/>
          <c:max val="20"/>
        </c:scaling>
        <c:delete val="0"/>
        <c:axPos val="l"/>
        <c:majorGridlines>
          <c:spPr>
            <a:ln>
              <a:solidFill>
                <a:schemeClr val="bg1">
                  <a:lumMod val="85000"/>
                </a:schemeClr>
              </a:solidFill>
            </a:ln>
          </c:spPr>
        </c:majorGridlines>
        <c:title>
          <c:tx>
            <c:rich>
              <a:bodyPr rot="-5400000" vert="horz"/>
              <a:lstStyle/>
              <a:p>
                <a:pPr>
                  <a:defRPr b="0"/>
                </a:pPr>
                <a:r>
                  <a:rPr lang="en-US" b="0"/>
                  <a:t>Number of fields not scored</a:t>
                </a:r>
              </a:p>
            </c:rich>
          </c:tx>
          <c:overlay val="0"/>
        </c:title>
        <c:numFmt formatCode="General" sourceLinked="1"/>
        <c:majorTickMark val="out"/>
        <c:minorTickMark val="none"/>
        <c:tickLblPos val="nextTo"/>
        <c:crossAx val="-563820656"/>
        <c:crosses val="autoZero"/>
        <c:crossBetween val="between"/>
        <c:majorUnit val="5"/>
      </c:valAx>
    </c:plotArea>
    <c:plotVisOnly val="1"/>
    <c:dispBlanksAs val="gap"/>
    <c:showDLblsOverMax val="0"/>
  </c:chart>
  <c:txPr>
    <a:bodyPr/>
    <a:lstStyle/>
    <a:p>
      <a:pPr>
        <a:defRPr sz="1400"/>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solidFill>
                <a:schemeClr val="accent6">
                  <a:lumMod val="60000"/>
                  <a:lumOff val="40000"/>
                </a:schemeClr>
              </a:solidFill>
              <a:ln>
                <a:solidFill>
                  <a:schemeClr val="tx1"/>
                </a:solidFill>
              </a:ln>
            </c:spPr>
          </c:dPt>
          <c:dPt>
            <c:idx val="1"/>
            <c:invertIfNegative val="0"/>
            <c:bubble3D val="0"/>
            <c:spPr>
              <a:solidFill>
                <a:schemeClr val="accent5">
                  <a:lumMod val="60000"/>
                  <a:lumOff val="40000"/>
                </a:schemeClr>
              </a:solidFill>
              <a:ln>
                <a:solidFill>
                  <a:schemeClr val="tx1"/>
                </a:solidFill>
              </a:ln>
            </c:spPr>
          </c:dPt>
          <c:dPt>
            <c:idx val="2"/>
            <c:invertIfNegative val="0"/>
            <c:bubble3D val="0"/>
            <c:spPr>
              <a:solidFill>
                <a:schemeClr val="accent4">
                  <a:lumMod val="60000"/>
                  <a:lumOff val="40000"/>
                </a:schemeClr>
              </a:solidFill>
              <a:ln>
                <a:solidFill>
                  <a:schemeClr val="tx1"/>
                </a:solidFill>
              </a:ln>
            </c:spPr>
          </c:dPt>
          <c:dPt>
            <c:idx val="3"/>
            <c:invertIfNegative val="0"/>
            <c:bubble3D val="0"/>
            <c:spPr>
              <a:solidFill>
                <a:schemeClr val="accent3">
                  <a:lumMod val="60000"/>
                  <a:lumOff val="40000"/>
                </a:schemeClr>
              </a:solidFill>
              <a:ln>
                <a:solidFill>
                  <a:schemeClr val="tx1"/>
                </a:solidFill>
              </a:ln>
            </c:spPr>
          </c:dPt>
          <c:dPt>
            <c:idx val="4"/>
            <c:invertIfNegative val="0"/>
            <c:bubble3D val="0"/>
            <c:spPr>
              <a:solidFill>
                <a:schemeClr val="accent2">
                  <a:lumMod val="60000"/>
                  <a:lumOff val="40000"/>
                </a:schemeClr>
              </a:solidFill>
              <a:ln>
                <a:solidFill>
                  <a:schemeClr val="tx1"/>
                </a:solidFill>
              </a:ln>
            </c:spPr>
          </c:dPt>
          <c:dPt>
            <c:idx val="5"/>
            <c:invertIfNegative val="0"/>
            <c:bubble3D val="0"/>
            <c:spPr>
              <a:solidFill>
                <a:schemeClr val="accent1">
                  <a:lumMod val="60000"/>
                  <a:lumOff val="40000"/>
                </a:schemeClr>
              </a:solidFill>
              <a:ln>
                <a:solidFill>
                  <a:schemeClr val="tx1"/>
                </a:solidFill>
              </a:ln>
            </c:spPr>
          </c:dPt>
          <c:cat>
            <c:strRef>
              <c:f>'Average groups graph'!$C$76:$C$81</c:f>
              <c:strCache>
                <c:ptCount val="4"/>
                <c:pt idx="0">
                  <c:v>Peñagic</c:v>
                </c:pt>
                <c:pt idx="1">
                  <c:v>Demersal</c:v>
                </c:pt>
                <c:pt idx="2">
                  <c:v>Invertebrate</c:v>
                </c:pt>
                <c:pt idx="3">
                  <c:v>Aquaculture</c:v>
                </c:pt>
              </c:strCache>
            </c:strRef>
          </c:cat>
          <c:val>
            <c:numRef>
              <c:f>'Average groups graph'!$E$76:$E$81</c:f>
              <c:numCache>
                <c:formatCode>0.00</c:formatCode>
                <c:ptCount val="6"/>
                <c:pt idx="0">
                  <c:v>0</c:v>
                </c:pt>
                <c:pt idx="1">
                  <c:v>0</c:v>
                </c:pt>
                <c:pt idx="2">
                  <c:v>0</c:v>
                </c:pt>
                <c:pt idx="3">
                  <c:v>0</c:v>
                </c:pt>
              </c:numCache>
            </c:numRef>
          </c:val>
        </c:ser>
        <c:dLbls>
          <c:showLegendKey val="0"/>
          <c:showVal val="0"/>
          <c:showCatName val="0"/>
          <c:showSerName val="0"/>
          <c:showPercent val="0"/>
          <c:showBubbleSize val="0"/>
        </c:dLbls>
        <c:gapWidth val="0"/>
        <c:axId val="-563808144"/>
        <c:axId val="-563812496"/>
      </c:barChart>
      <c:catAx>
        <c:axId val="-563808144"/>
        <c:scaling>
          <c:orientation val="minMax"/>
        </c:scaling>
        <c:delete val="0"/>
        <c:axPos val="b"/>
        <c:numFmt formatCode="General" sourceLinked="0"/>
        <c:majorTickMark val="out"/>
        <c:minorTickMark val="none"/>
        <c:tickLblPos val="nextTo"/>
        <c:crossAx val="-563812496"/>
        <c:crosses val="autoZero"/>
        <c:auto val="1"/>
        <c:lblAlgn val="ctr"/>
        <c:lblOffset val="100"/>
        <c:noMultiLvlLbl val="0"/>
      </c:catAx>
      <c:valAx>
        <c:axId val="-563812496"/>
        <c:scaling>
          <c:orientation val="minMax"/>
        </c:scaling>
        <c:delete val="0"/>
        <c:axPos val="l"/>
        <c:majorGridlines>
          <c:spPr>
            <a:ln>
              <a:solidFill>
                <a:schemeClr val="bg1">
                  <a:lumMod val="85000"/>
                </a:schemeClr>
              </a:solidFill>
            </a:ln>
          </c:spPr>
        </c:majorGridlines>
        <c:title>
          <c:tx>
            <c:rich>
              <a:bodyPr rot="-5400000" vert="horz"/>
              <a:lstStyle/>
              <a:p>
                <a:pPr>
                  <a:defRPr b="0"/>
                </a:pPr>
                <a:r>
                  <a:rPr lang="en-US" b="0"/>
                  <a:t>Average score for group</a:t>
                </a:r>
              </a:p>
            </c:rich>
          </c:tx>
          <c:overlay val="0"/>
        </c:title>
        <c:numFmt formatCode="0" sourceLinked="0"/>
        <c:majorTickMark val="out"/>
        <c:minorTickMark val="none"/>
        <c:tickLblPos val="nextTo"/>
        <c:crossAx val="-563808144"/>
        <c:crosses val="autoZero"/>
        <c:crossBetween val="between"/>
      </c:valAx>
    </c:plotArea>
    <c:plotVisOnly val="1"/>
    <c:dispBlanksAs val="gap"/>
    <c:showDLblsOverMax val="0"/>
  </c:chart>
  <c:txPr>
    <a:bodyPr/>
    <a:lstStyle/>
    <a:p>
      <a:pPr>
        <a:defRPr sz="1400"/>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'Groups graph'!$C$3:$C$6</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axId val="-563807600"/>
        <c:axId val="-563820112"/>
      </c:barChart>
      <c:catAx>
        <c:axId val="-563807600"/>
        <c:scaling>
          <c:orientation val="minMax"/>
        </c:scaling>
        <c:delete val="0"/>
        <c:axPos val="b"/>
        <c:majorTickMark val="out"/>
        <c:minorTickMark val="none"/>
        <c:tickLblPos val="nextTo"/>
        <c:crossAx val="-563820112"/>
        <c:crosses val="autoZero"/>
        <c:auto val="1"/>
        <c:lblAlgn val="ctr"/>
        <c:lblOffset val="100"/>
        <c:noMultiLvlLbl val="0"/>
      </c:catAx>
      <c:valAx>
        <c:axId val="-563820112"/>
        <c:scaling>
          <c:orientation val="minMax"/>
        </c:scaling>
        <c:delete val="0"/>
        <c:axPos val="l"/>
        <c:majorGridlines/>
        <c:numFmt formatCode="General" sourceLinked="1"/>
        <c:majorTickMark val="out"/>
        <c:minorTickMark val="none"/>
        <c:tickLblPos val="nextTo"/>
        <c:crossAx val="-563807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190500</xdr:colOff>
      <xdr:row>71</xdr:row>
      <xdr:rowOff>11908</xdr:rowOff>
    </xdr:from>
    <xdr:to>
      <xdr:col>21</xdr:col>
      <xdr:colOff>467746</xdr:colOff>
      <xdr:row>99</xdr:row>
      <xdr:rowOff>84025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196450</xdr:colOff>
      <xdr:row>99</xdr:row>
      <xdr:rowOff>182163</xdr:rowOff>
    </xdr:from>
    <xdr:to>
      <xdr:col>21</xdr:col>
      <xdr:colOff>464342</xdr:colOff>
      <xdr:row>128</xdr:row>
      <xdr:rowOff>59530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77389</xdr:colOff>
      <xdr:row>82</xdr:row>
      <xdr:rowOff>3570</xdr:rowOff>
    </xdr:from>
    <xdr:to>
      <xdr:col>21</xdr:col>
      <xdr:colOff>0</xdr:colOff>
      <xdr:row>109</xdr:row>
      <xdr:rowOff>190499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485775</xdr:colOff>
      <xdr:row>5</xdr:row>
      <xdr:rowOff>180975</xdr:rowOff>
    </xdr:from>
    <xdr:to>
      <xdr:col>11</xdr:col>
      <xdr:colOff>257175</xdr:colOff>
      <xdr:row>20</xdr:row>
      <xdr:rowOff>66675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fishbase.org/summary/Scomberomorus-commerson.html" TargetMode="External"/><Relationship Id="rId13" Type="http://schemas.openxmlformats.org/officeDocument/2006/relationships/hyperlink" Target="http://www.fishbase.org/TrophicEco/FoodItemsList.php?vstockcode=157&amp;genus=Thunnus&amp;species=albacares" TargetMode="External"/><Relationship Id="rId18" Type="http://schemas.openxmlformats.org/officeDocument/2006/relationships/hyperlink" Target="http://www.fao.org/fishery/species/3404/en" TargetMode="External"/><Relationship Id="rId3" Type="http://schemas.openxmlformats.org/officeDocument/2006/relationships/hyperlink" Target="http://www.fao.org/fishery/species/3280/en" TargetMode="External"/><Relationship Id="rId21" Type="http://schemas.openxmlformats.org/officeDocument/2006/relationships/comments" Target="../comments1.xml"/><Relationship Id="rId7" Type="http://schemas.openxmlformats.org/officeDocument/2006/relationships/hyperlink" Target="http://www.fishbase.org/Reproduction/MaturityList.php?ID=121&amp;GenusName=Scomberomorus&amp;SpeciesName=commerson&amp;fc=416;%20Newman%20et%20al%20(2012)%20Fisheries%20Research%20129-130,%20p.%2046" TargetMode="External"/><Relationship Id="rId12" Type="http://schemas.openxmlformats.org/officeDocument/2006/relationships/hyperlink" Target="http://www.fishbase.org/Reproduction/LarvaeDynaSummary.php?GenusName=Thunnus&amp;SpeciesName=albacares&amp;StockCode=157&amp;ID=143" TargetMode="External"/><Relationship Id="rId17" Type="http://schemas.openxmlformats.org/officeDocument/2006/relationships/hyperlink" Target="http://www.fishbase.org/summary/Engraulis-ringens.html" TargetMode="External"/><Relationship Id="rId2" Type="http://schemas.openxmlformats.org/officeDocument/2006/relationships/hyperlink" Target="http://www.fao.org/fishery/species/3280/en" TargetMode="External"/><Relationship Id="rId16" Type="http://schemas.openxmlformats.org/officeDocument/2006/relationships/hyperlink" Target="http://www.fishbase.org/summary/Thunnus-albacares.html" TargetMode="External"/><Relationship Id="rId20" Type="http://schemas.openxmlformats.org/officeDocument/2006/relationships/vmlDrawing" Target="../drawings/vmlDrawing1.vml"/><Relationship Id="rId1" Type="http://schemas.openxmlformats.org/officeDocument/2006/relationships/hyperlink" Target="http://www.iucnredlist.org/details/170316/0" TargetMode="External"/><Relationship Id="rId6" Type="http://schemas.openxmlformats.org/officeDocument/2006/relationships/hyperlink" Target="http://www.fishbase.org/summary/Scomberomorus-commerson.html" TargetMode="External"/><Relationship Id="rId11" Type="http://schemas.openxmlformats.org/officeDocument/2006/relationships/hyperlink" Target="http://www.fao.org/fishery/topic/16082/en" TargetMode="External"/><Relationship Id="rId5" Type="http://schemas.openxmlformats.org/officeDocument/2006/relationships/hyperlink" Target="http://www.fao.org/fishery/species/3280/en" TargetMode="External"/><Relationship Id="rId15" Type="http://schemas.openxmlformats.org/officeDocument/2006/relationships/hyperlink" Target="http://www.fishbase.org/Reproduction/MaturityList.php?ID=143&amp;GenusName=Thunnus&amp;SpeciesName=albacares&amp;fc=416" TargetMode="External"/><Relationship Id="rId10" Type="http://schemas.openxmlformats.org/officeDocument/2006/relationships/hyperlink" Target="http://www.fao.org/fishery/topic/16082/en" TargetMode="External"/><Relationship Id="rId19" Type="http://schemas.openxmlformats.org/officeDocument/2006/relationships/printerSettings" Target="../printerSettings/printerSettings1.bin"/><Relationship Id="rId4" Type="http://schemas.openxmlformats.org/officeDocument/2006/relationships/hyperlink" Target="http://www.fao.org/fishery/species/3280/en" TargetMode="External"/><Relationship Id="rId9" Type="http://schemas.openxmlformats.org/officeDocument/2006/relationships/hyperlink" Target="http://www.fao.org/fishery/species/2497/en" TargetMode="External"/><Relationship Id="rId14" Type="http://schemas.openxmlformats.org/officeDocument/2006/relationships/hyperlink" Target="http://www.fao.org/fishery/topic/16082/en%20;%20Zudaire%20et%20al%20(2012)%20p256"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fao.org/fishery/species/3404/en"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H20" sqref="H20"/>
    </sheetView>
  </sheetViews>
  <sheetFormatPr baseColWidth="10" defaultRowHeight="15" x14ac:dyDescent="0.25"/>
  <cols>
    <col min="1" max="1" width="13" bestFit="1" customWidth="1"/>
    <col min="2" max="2" width="14.625" bestFit="1" customWidth="1"/>
    <col min="3" max="3" width="13.625" bestFit="1" customWidth="1"/>
    <col min="4" max="4" width="13.875" bestFit="1" customWidth="1"/>
  </cols>
  <sheetData>
    <row r="1" spans="1:4" x14ac:dyDescent="0.25">
      <c r="A1" s="103" t="s">
        <v>272</v>
      </c>
      <c r="B1" s="103" t="s">
        <v>273</v>
      </c>
      <c r="C1" s="103" t="s">
        <v>274</v>
      </c>
      <c r="D1" s="103" t="s">
        <v>275</v>
      </c>
    </row>
    <row r="2" spans="1:4" x14ac:dyDescent="0.25">
      <c r="A2" s="104" t="s">
        <v>251</v>
      </c>
      <c r="B2" s="104" t="s">
        <v>257</v>
      </c>
      <c r="C2" s="104" t="s">
        <v>260</v>
      </c>
      <c r="D2" s="104" t="s">
        <v>264</v>
      </c>
    </row>
    <row r="3" spans="1:4" x14ac:dyDescent="0.25">
      <c r="A3" s="105" t="s">
        <v>252</v>
      </c>
      <c r="B3" s="105" t="s">
        <v>258</v>
      </c>
      <c r="C3" s="105" t="s">
        <v>259</v>
      </c>
      <c r="D3" s="105" t="s">
        <v>265</v>
      </c>
    </row>
    <row r="4" spans="1:4" x14ac:dyDescent="0.25">
      <c r="A4" s="105" t="s">
        <v>253</v>
      </c>
      <c r="B4" s="105" t="s">
        <v>259</v>
      </c>
      <c r="C4" s="105" t="s">
        <v>261</v>
      </c>
      <c r="D4" s="105" t="s">
        <v>266</v>
      </c>
    </row>
    <row r="5" spans="1:4" x14ac:dyDescent="0.25">
      <c r="A5" s="105" t="s">
        <v>254</v>
      </c>
      <c r="B5" s="106"/>
      <c r="C5" s="105" t="s">
        <v>262</v>
      </c>
      <c r="D5" s="105" t="s">
        <v>267</v>
      </c>
    </row>
    <row r="6" spans="1:4" x14ac:dyDescent="0.25">
      <c r="A6" s="105" t="s">
        <v>255</v>
      </c>
      <c r="B6" s="106"/>
      <c r="C6" s="105" t="s">
        <v>263</v>
      </c>
      <c r="D6" s="105" t="s">
        <v>268</v>
      </c>
    </row>
    <row r="7" spans="1:4" x14ac:dyDescent="0.25">
      <c r="A7" s="105" t="s">
        <v>256</v>
      </c>
      <c r="B7" s="106"/>
      <c r="C7" s="106"/>
      <c r="D7" s="105" t="s">
        <v>269</v>
      </c>
    </row>
    <row r="8" spans="1:4" x14ac:dyDescent="0.25">
      <c r="A8" s="106"/>
      <c r="B8" s="106"/>
      <c r="C8" s="106"/>
      <c r="D8" s="105" t="s">
        <v>270</v>
      </c>
    </row>
    <row r="9" spans="1:4" x14ac:dyDescent="0.25">
      <c r="A9" s="107"/>
      <c r="B9" s="107"/>
      <c r="C9" s="107"/>
      <c r="D9" s="108" t="s">
        <v>271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77"/>
  <sheetViews>
    <sheetView tabSelected="1" zoomScale="80" zoomScaleNormal="80" workbookViewId="0">
      <pane xSplit="5" ySplit="5" topLeftCell="G51" activePane="bottomRight" state="frozen"/>
      <selection pane="topRight" activeCell="C1" sqref="C1"/>
      <selection pane="bottomLeft" activeCell="A4" sqref="A4"/>
      <selection pane="bottomRight" activeCell="W52" sqref="W52"/>
    </sheetView>
  </sheetViews>
  <sheetFormatPr baseColWidth="10" defaultColWidth="42" defaultRowHeight="15" x14ac:dyDescent="0.25"/>
  <cols>
    <col min="1" max="3" width="6.875" style="11" customWidth="1"/>
    <col min="4" max="4" width="8.875" style="26" customWidth="1"/>
    <col min="5" max="5" width="14.125" style="18" customWidth="1"/>
    <col min="6" max="6" width="8.25" style="11" customWidth="1"/>
    <col min="7" max="10" width="7.375" style="11" customWidth="1"/>
    <col min="11" max="11" width="4.375" style="19" bestFit="1" customWidth="1"/>
    <col min="12" max="12" width="7.375" style="11" customWidth="1"/>
    <col min="13" max="13" width="9.125" style="11" customWidth="1"/>
    <col min="14" max="15" width="7.375" style="11" customWidth="1"/>
    <col min="16" max="16" width="7.375" style="19" customWidth="1"/>
    <col min="17" max="17" width="8.375" style="11" customWidth="1"/>
    <col min="18" max="20" width="7.375" style="11" customWidth="1"/>
    <col min="21" max="22" width="7.375" style="19" customWidth="1"/>
    <col min="23" max="23" width="42" style="11"/>
    <col min="24" max="24" width="34.375" style="11" customWidth="1"/>
    <col min="25" max="26" width="10.125" style="11" customWidth="1"/>
    <col min="27" max="16384" width="42" style="11"/>
  </cols>
  <sheetData>
    <row r="1" spans="1:24" x14ac:dyDescent="0.25">
      <c r="C1" s="12"/>
      <c r="D1" s="27"/>
      <c r="E1" s="13"/>
      <c r="F1" s="12"/>
      <c r="G1" s="12"/>
      <c r="H1" s="12"/>
      <c r="I1" s="12"/>
      <c r="J1" s="12"/>
      <c r="K1" s="14"/>
      <c r="L1" s="12"/>
      <c r="M1" s="12"/>
      <c r="N1" s="12"/>
      <c r="O1" s="12"/>
      <c r="P1" s="14"/>
      <c r="Q1" s="12"/>
      <c r="R1" s="12"/>
      <c r="S1" s="12"/>
      <c r="T1" s="12"/>
      <c r="U1" s="14"/>
      <c r="V1" s="14"/>
    </row>
    <row r="2" spans="1:24" x14ac:dyDescent="0.25">
      <c r="C2" s="122" t="s">
        <v>19</v>
      </c>
      <c r="D2" s="122"/>
      <c r="E2" s="122"/>
      <c r="F2" s="122"/>
      <c r="G2" s="122"/>
      <c r="H2" s="122"/>
      <c r="I2" s="122"/>
      <c r="J2" s="122"/>
      <c r="K2" s="122"/>
      <c r="L2" s="122"/>
      <c r="M2" s="122"/>
      <c r="N2" s="122"/>
      <c r="O2" s="122"/>
      <c r="P2" s="122"/>
      <c r="Q2" s="122"/>
      <c r="R2" s="122"/>
      <c r="S2" s="122"/>
      <c r="T2" s="122"/>
      <c r="U2" s="122"/>
      <c r="V2" s="122"/>
    </row>
    <row r="3" spans="1:24" x14ac:dyDescent="0.25">
      <c r="C3" s="12"/>
      <c r="D3" s="27"/>
      <c r="E3" s="13"/>
      <c r="F3" s="12"/>
      <c r="G3" s="12"/>
      <c r="H3" s="12"/>
      <c r="I3" s="12"/>
      <c r="J3" s="12"/>
      <c r="K3" s="14"/>
      <c r="L3" s="12"/>
      <c r="M3" s="12"/>
      <c r="N3" s="12"/>
      <c r="O3" s="12"/>
      <c r="P3" s="14"/>
      <c r="Q3" s="12"/>
      <c r="R3" s="12"/>
      <c r="S3" s="12"/>
      <c r="T3" s="12"/>
      <c r="U3" s="14"/>
      <c r="V3" s="14"/>
    </row>
    <row r="4" spans="1:24" ht="19.5" customHeight="1" x14ac:dyDescent="0.25">
      <c r="A4" s="30" t="s">
        <v>104</v>
      </c>
      <c r="B4" s="30" t="s">
        <v>120</v>
      </c>
      <c r="C4" s="15" t="s">
        <v>18</v>
      </c>
      <c r="D4" s="30" t="s">
        <v>129</v>
      </c>
      <c r="E4" s="15" t="s">
        <v>17</v>
      </c>
      <c r="F4" s="121" t="s">
        <v>4</v>
      </c>
      <c r="G4" s="121"/>
      <c r="H4" s="121"/>
      <c r="I4" s="121"/>
      <c r="J4" s="121"/>
      <c r="K4" s="121"/>
      <c r="L4" s="121" t="s">
        <v>9</v>
      </c>
      <c r="M4" s="121"/>
      <c r="N4" s="121"/>
      <c r="O4" s="121"/>
      <c r="P4" s="121"/>
      <c r="Q4" s="121" t="s">
        <v>16</v>
      </c>
      <c r="R4" s="121"/>
      <c r="S4" s="121"/>
      <c r="T4" s="121"/>
      <c r="U4" s="121"/>
      <c r="V4" s="16"/>
      <c r="W4" s="11" t="s">
        <v>111</v>
      </c>
    </row>
    <row r="5" spans="1:24" s="17" customFormat="1" ht="137.25" customHeight="1" x14ac:dyDescent="0.25">
      <c r="A5" s="43"/>
      <c r="B5" s="43"/>
      <c r="C5" s="40"/>
      <c r="D5" s="40"/>
      <c r="E5" s="40"/>
      <c r="F5" s="35" t="s">
        <v>1</v>
      </c>
      <c r="G5" s="36" t="s">
        <v>2</v>
      </c>
      <c r="H5" s="36" t="s">
        <v>0</v>
      </c>
      <c r="I5" s="36" t="s">
        <v>3</v>
      </c>
      <c r="J5" s="36" t="s">
        <v>20</v>
      </c>
      <c r="K5" s="37" t="s">
        <v>10</v>
      </c>
      <c r="L5" s="36" t="s">
        <v>5</v>
      </c>
      <c r="M5" s="36" t="s">
        <v>6</v>
      </c>
      <c r="N5" s="36" t="s">
        <v>7</v>
      </c>
      <c r="O5" s="36" t="s">
        <v>8</v>
      </c>
      <c r="P5" s="37" t="s">
        <v>10</v>
      </c>
      <c r="Q5" s="36" t="s">
        <v>11</v>
      </c>
      <c r="R5" s="36" t="s">
        <v>12</v>
      </c>
      <c r="S5" s="36" t="s">
        <v>13</v>
      </c>
      <c r="T5" s="36" t="s">
        <v>14</v>
      </c>
      <c r="U5" s="37" t="s">
        <v>10</v>
      </c>
      <c r="V5" s="37" t="s">
        <v>15</v>
      </c>
      <c r="W5" s="44" t="s">
        <v>118</v>
      </c>
      <c r="X5" s="54" t="s">
        <v>121</v>
      </c>
    </row>
    <row r="6" spans="1:24" x14ac:dyDescent="0.25">
      <c r="A6" s="11" t="s">
        <v>238</v>
      </c>
      <c r="B6" s="11">
        <v>1</v>
      </c>
      <c r="C6" s="11" t="s">
        <v>127</v>
      </c>
      <c r="D6" s="26" t="s">
        <v>130</v>
      </c>
      <c r="E6" s="101" t="s">
        <v>128</v>
      </c>
    </row>
    <row r="7" spans="1:24" ht="45" x14ac:dyDescent="0.25">
      <c r="C7" s="26" t="s">
        <v>127</v>
      </c>
      <c r="D7" s="100" t="s">
        <v>214</v>
      </c>
      <c r="E7" s="46" t="s">
        <v>119</v>
      </c>
    </row>
    <row r="8" spans="1:24" s="26" customFormat="1" x14ac:dyDescent="0.25">
      <c r="A8" s="26" t="s">
        <v>239</v>
      </c>
      <c r="B8" s="26">
        <v>1</v>
      </c>
      <c r="C8" s="26" t="s">
        <v>131</v>
      </c>
      <c r="D8" s="26" t="s">
        <v>132</v>
      </c>
      <c r="E8" s="101" t="s">
        <v>215</v>
      </c>
      <c r="K8" s="34"/>
      <c r="P8" s="34"/>
      <c r="U8" s="34"/>
      <c r="V8" s="34"/>
    </row>
    <row r="9" spans="1:24" s="26" customFormat="1" ht="60" x14ac:dyDescent="0.25">
      <c r="C9" s="26" t="s">
        <v>131</v>
      </c>
      <c r="D9" s="26" t="s">
        <v>216</v>
      </c>
      <c r="E9" s="46" t="s">
        <v>119</v>
      </c>
      <c r="K9" s="34"/>
      <c r="P9" s="34"/>
      <c r="U9" s="34"/>
      <c r="V9" s="34"/>
    </row>
    <row r="10" spans="1:24" s="26" customFormat="1" ht="30" x14ac:dyDescent="0.25">
      <c r="A10" s="26" t="s">
        <v>240</v>
      </c>
      <c r="B10" s="26">
        <v>1</v>
      </c>
      <c r="C10" s="26" t="s">
        <v>133</v>
      </c>
      <c r="D10" s="26" t="s">
        <v>134</v>
      </c>
      <c r="E10" s="102" t="s">
        <v>135</v>
      </c>
      <c r="K10" s="34"/>
      <c r="P10" s="34"/>
      <c r="U10" s="34"/>
      <c r="V10" s="34"/>
    </row>
    <row r="11" spans="1:24" s="26" customFormat="1" ht="45" x14ac:dyDescent="0.25">
      <c r="C11" s="26" t="s">
        <v>133</v>
      </c>
      <c r="D11" s="26" t="s">
        <v>217</v>
      </c>
      <c r="E11" s="46" t="s">
        <v>119</v>
      </c>
      <c r="K11" s="34"/>
      <c r="P11" s="34"/>
      <c r="U11" s="34"/>
      <c r="V11" s="34"/>
    </row>
    <row r="12" spans="1:24" s="26" customFormat="1" x14ac:dyDescent="0.25">
      <c r="A12" s="26" t="s">
        <v>241</v>
      </c>
      <c r="B12" s="26">
        <v>2</v>
      </c>
      <c r="C12" s="26" t="s">
        <v>218</v>
      </c>
      <c r="D12" s="26" t="s">
        <v>136</v>
      </c>
      <c r="E12" s="102" t="s">
        <v>137</v>
      </c>
      <c r="K12" s="34"/>
      <c r="P12" s="34"/>
      <c r="U12" s="34"/>
      <c r="V12" s="34"/>
    </row>
    <row r="13" spans="1:24" s="26" customFormat="1" ht="45" x14ac:dyDescent="0.25">
      <c r="C13" s="26" t="s">
        <v>218</v>
      </c>
      <c r="D13" s="26" t="s">
        <v>219</v>
      </c>
      <c r="E13" s="46" t="s">
        <v>119</v>
      </c>
      <c r="K13" s="34"/>
      <c r="P13" s="34"/>
      <c r="U13" s="34"/>
      <c r="V13" s="34"/>
    </row>
    <row r="14" spans="1:24" s="26" customFormat="1" x14ac:dyDescent="0.25">
      <c r="A14" s="26" t="s">
        <v>240</v>
      </c>
      <c r="B14" s="26">
        <v>1</v>
      </c>
      <c r="C14" s="26" t="s">
        <v>221</v>
      </c>
      <c r="D14" s="26" t="s">
        <v>138</v>
      </c>
      <c r="E14" s="102" t="s">
        <v>139</v>
      </c>
      <c r="K14" s="34"/>
      <c r="P14" s="34"/>
      <c r="U14" s="34"/>
      <c r="V14" s="34"/>
    </row>
    <row r="15" spans="1:24" s="26" customFormat="1" ht="45" x14ac:dyDescent="0.25">
      <c r="C15" s="26" t="s">
        <v>221</v>
      </c>
      <c r="D15" s="26" t="s">
        <v>220</v>
      </c>
      <c r="E15" s="46" t="s">
        <v>119</v>
      </c>
      <c r="K15" s="34"/>
      <c r="P15" s="34"/>
      <c r="U15" s="34"/>
      <c r="V15" s="34"/>
    </row>
    <row r="16" spans="1:24" s="26" customFormat="1" x14ac:dyDescent="0.25">
      <c r="A16" s="26" t="s">
        <v>242</v>
      </c>
      <c r="B16" s="26">
        <v>2</v>
      </c>
      <c r="C16" s="26" t="s">
        <v>222</v>
      </c>
      <c r="D16" s="26" t="s">
        <v>140</v>
      </c>
      <c r="E16" s="97" t="s">
        <v>141</v>
      </c>
      <c r="K16" s="34"/>
      <c r="P16" s="34"/>
      <c r="U16" s="34"/>
      <c r="V16" s="34"/>
    </row>
    <row r="17" spans="1:22" s="26" customFormat="1" ht="45" x14ac:dyDescent="0.25">
      <c r="C17" s="26" t="s">
        <v>222</v>
      </c>
      <c r="D17" s="26" t="s">
        <v>223</v>
      </c>
      <c r="E17" s="46" t="s">
        <v>119</v>
      </c>
      <c r="K17" s="34"/>
      <c r="P17" s="34"/>
      <c r="U17" s="34"/>
      <c r="V17" s="34"/>
    </row>
    <row r="18" spans="1:22" s="26" customFormat="1" x14ac:dyDescent="0.25">
      <c r="A18" s="26" t="s">
        <v>242</v>
      </c>
      <c r="B18" s="26">
        <v>2</v>
      </c>
      <c r="C18" s="26" t="s">
        <v>142</v>
      </c>
      <c r="D18" s="26" t="s">
        <v>143</v>
      </c>
      <c r="E18" s="33" t="s">
        <v>144</v>
      </c>
      <c r="K18" s="34"/>
      <c r="P18" s="34"/>
      <c r="U18" s="34"/>
      <c r="V18" s="34"/>
    </row>
    <row r="19" spans="1:22" s="26" customFormat="1" ht="45" x14ac:dyDescent="0.25">
      <c r="C19" s="26" t="s">
        <v>142</v>
      </c>
      <c r="D19" s="26" t="s">
        <v>224</v>
      </c>
      <c r="E19" s="46" t="s">
        <v>119</v>
      </c>
      <c r="K19" s="34"/>
      <c r="P19" s="34"/>
      <c r="U19" s="34"/>
      <c r="V19" s="34"/>
    </row>
    <row r="20" spans="1:22" s="26" customFormat="1" x14ac:dyDescent="0.25">
      <c r="A20" s="26" t="s">
        <v>242</v>
      </c>
      <c r="B20" s="26">
        <v>2</v>
      </c>
      <c r="C20" s="26" t="s">
        <v>145</v>
      </c>
      <c r="D20" s="26" t="s">
        <v>146</v>
      </c>
      <c r="E20" s="33" t="s">
        <v>147</v>
      </c>
      <c r="K20" s="34"/>
      <c r="P20" s="34"/>
      <c r="U20" s="34"/>
      <c r="V20" s="34"/>
    </row>
    <row r="21" spans="1:22" s="26" customFormat="1" ht="45" x14ac:dyDescent="0.25">
      <c r="C21" s="26" t="s">
        <v>145</v>
      </c>
      <c r="D21" s="26" t="s">
        <v>225</v>
      </c>
      <c r="E21" s="46" t="s">
        <v>119</v>
      </c>
      <c r="K21" s="34"/>
      <c r="P21" s="34"/>
      <c r="U21" s="34"/>
      <c r="V21" s="34"/>
    </row>
    <row r="22" spans="1:22" s="26" customFormat="1" x14ac:dyDescent="0.25">
      <c r="A22" s="26" t="s">
        <v>240</v>
      </c>
      <c r="B22" s="26">
        <v>1</v>
      </c>
      <c r="C22" s="26" t="s">
        <v>226</v>
      </c>
      <c r="D22" s="26" t="s">
        <v>148</v>
      </c>
      <c r="E22" s="101" t="s">
        <v>149</v>
      </c>
      <c r="K22" s="34"/>
      <c r="P22" s="34"/>
      <c r="U22" s="34"/>
      <c r="V22" s="34"/>
    </row>
    <row r="23" spans="1:22" s="26" customFormat="1" ht="30" x14ac:dyDescent="0.25">
      <c r="C23" s="26" t="s">
        <v>226</v>
      </c>
      <c r="D23" s="26" t="s">
        <v>227</v>
      </c>
      <c r="E23" s="46" t="s">
        <v>119</v>
      </c>
      <c r="K23" s="34"/>
      <c r="P23" s="34"/>
      <c r="U23" s="34"/>
      <c r="V23" s="34"/>
    </row>
    <row r="24" spans="1:22" s="26" customFormat="1" ht="30" x14ac:dyDescent="0.25">
      <c r="A24" s="26" t="s">
        <v>239</v>
      </c>
      <c r="B24" s="26">
        <v>1</v>
      </c>
      <c r="C24" s="26" t="s">
        <v>150</v>
      </c>
      <c r="D24" s="26" t="s">
        <v>151</v>
      </c>
      <c r="E24" s="101" t="s">
        <v>152</v>
      </c>
      <c r="K24" s="34"/>
      <c r="P24" s="34"/>
      <c r="U24" s="34"/>
      <c r="V24" s="34"/>
    </row>
    <row r="25" spans="1:22" s="26" customFormat="1" ht="45" x14ac:dyDescent="0.25">
      <c r="C25" s="26" t="s">
        <v>150</v>
      </c>
      <c r="D25" s="26" t="s">
        <v>88</v>
      </c>
      <c r="E25" s="46" t="s">
        <v>119</v>
      </c>
      <c r="K25" s="34"/>
      <c r="P25" s="34"/>
      <c r="U25" s="34"/>
      <c r="V25" s="34"/>
    </row>
    <row r="26" spans="1:22" s="26" customFormat="1" x14ac:dyDescent="0.25">
      <c r="A26" s="26" t="s">
        <v>240</v>
      </c>
      <c r="B26" s="26">
        <v>1</v>
      </c>
      <c r="C26" s="26" t="s">
        <v>153</v>
      </c>
      <c r="D26" s="26" t="s">
        <v>249</v>
      </c>
      <c r="E26" s="101" t="s">
        <v>154</v>
      </c>
      <c r="K26" s="34"/>
      <c r="P26" s="34"/>
      <c r="U26" s="34"/>
      <c r="V26" s="34"/>
    </row>
    <row r="27" spans="1:22" s="26" customFormat="1" ht="45" x14ac:dyDescent="0.25">
      <c r="C27" s="26" t="s">
        <v>153</v>
      </c>
      <c r="D27" s="26" t="s">
        <v>228</v>
      </c>
      <c r="E27" s="46" t="s">
        <v>119</v>
      </c>
      <c r="K27" s="34"/>
      <c r="P27" s="34"/>
      <c r="U27" s="34"/>
      <c r="V27" s="34"/>
    </row>
    <row r="28" spans="1:22" s="26" customFormat="1" x14ac:dyDescent="0.25">
      <c r="A28" s="26" t="s">
        <v>242</v>
      </c>
      <c r="B28" s="26">
        <v>2</v>
      </c>
      <c r="C28" s="26" t="s">
        <v>156</v>
      </c>
      <c r="D28" s="26" t="s">
        <v>157</v>
      </c>
      <c r="E28" s="102" t="s">
        <v>158</v>
      </c>
      <c r="K28" s="34"/>
      <c r="P28" s="34"/>
      <c r="U28" s="34"/>
      <c r="V28" s="34"/>
    </row>
    <row r="29" spans="1:22" s="26" customFormat="1" ht="45" x14ac:dyDescent="0.25">
      <c r="C29" s="26" t="s">
        <v>156</v>
      </c>
      <c r="D29" s="26" t="s">
        <v>229</v>
      </c>
      <c r="E29" s="46" t="s">
        <v>119</v>
      </c>
      <c r="K29" s="34"/>
      <c r="P29" s="34"/>
      <c r="U29" s="34"/>
      <c r="V29" s="34"/>
    </row>
    <row r="30" spans="1:22" s="26" customFormat="1" ht="30" x14ac:dyDescent="0.25">
      <c r="A30" s="26" t="s">
        <v>239</v>
      </c>
      <c r="B30" s="26">
        <v>1</v>
      </c>
      <c r="C30" s="26" t="s">
        <v>159</v>
      </c>
      <c r="D30" s="26" t="s">
        <v>160</v>
      </c>
      <c r="E30" s="97" t="s">
        <v>161</v>
      </c>
      <c r="K30" s="34"/>
      <c r="P30" s="34"/>
      <c r="U30" s="34"/>
      <c r="V30" s="34"/>
    </row>
    <row r="31" spans="1:22" s="26" customFormat="1" ht="45" x14ac:dyDescent="0.25">
      <c r="C31" s="26" t="s">
        <v>159</v>
      </c>
      <c r="D31" s="26" t="s">
        <v>230</v>
      </c>
      <c r="E31" s="46" t="s">
        <v>119</v>
      </c>
      <c r="K31" s="34"/>
      <c r="P31" s="34"/>
      <c r="U31" s="34"/>
      <c r="V31" s="34"/>
    </row>
    <row r="32" spans="1:22" s="26" customFormat="1" x14ac:dyDescent="0.25">
      <c r="A32" s="26" t="s">
        <v>242</v>
      </c>
      <c r="B32" s="26">
        <v>2</v>
      </c>
      <c r="C32" s="26" t="s">
        <v>162</v>
      </c>
      <c r="D32" s="26" t="s">
        <v>163</v>
      </c>
      <c r="E32" s="97" t="s">
        <v>164</v>
      </c>
      <c r="K32" s="34"/>
      <c r="P32" s="34"/>
      <c r="U32" s="34"/>
      <c r="V32" s="34"/>
    </row>
    <row r="33" spans="1:22" s="26" customFormat="1" ht="30" x14ac:dyDescent="0.25">
      <c r="C33" s="26" t="s">
        <v>162</v>
      </c>
      <c r="D33" s="26" t="s">
        <v>231</v>
      </c>
      <c r="E33" s="46" t="s">
        <v>119</v>
      </c>
      <c r="K33" s="34"/>
      <c r="P33" s="34"/>
      <c r="U33" s="34"/>
      <c r="V33" s="34"/>
    </row>
    <row r="34" spans="1:22" s="26" customFormat="1" x14ac:dyDescent="0.25">
      <c r="A34" s="26" t="s">
        <v>242</v>
      </c>
      <c r="B34" s="26">
        <v>2</v>
      </c>
      <c r="C34" s="26" t="s">
        <v>165</v>
      </c>
      <c r="D34" s="26" t="s">
        <v>166</v>
      </c>
      <c r="E34" s="97" t="s">
        <v>167</v>
      </c>
      <c r="K34" s="34"/>
      <c r="P34" s="34"/>
      <c r="U34" s="34"/>
      <c r="V34" s="34"/>
    </row>
    <row r="35" spans="1:22" s="26" customFormat="1" ht="45" x14ac:dyDescent="0.25">
      <c r="C35" s="26" t="s">
        <v>165</v>
      </c>
      <c r="D35" s="26" t="s">
        <v>232</v>
      </c>
      <c r="E35" s="46" t="s">
        <v>119</v>
      </c>
      <c r="K35" s="34"/>
      <c r="P35" s="34"/>
      <c r="U35" s="34"/>
      <c r="V35" s="34"/>
    </row>
    <row r="36" spans="1:22" s="26" customFormat="1" x14ac:dyDescent="0.25">
      <c r="A36" s="26" t="s">
        <v>242</v>
      </c>
      <c r="B36" s="26">
        <v>2</v>
      </c>
      <c r="C36" s="26" t="s">
        <v>168</v>
      </c>
      <c r="D36" s="26" t="s">
        <v>169</v>
      </c>
      <c r="E36" s="97" t="s">
        <v>170</v>
      </c>
      <c r="K36" s="34"/>
      <c r="P36" s="34"/>
      <c r="U36" s="34"/>
      <c r="V36" s="34"/>
    </row>
    <row r="37" spans="1:22" s="26" customFormat="1" ht="45" x14ac:dyDescent="0.25">
      <c r="C37" s="26" t="s">
        <v>168</v>
      </c>
      <c r="D37" s="26" t="s">
        <v>233</v>
      </c>
      <c r="E37" s="46" t="s">
        <v>119</v>
      </c>
      <c r="K37" s="34"/>
      <c r="P37" s="34"/>
      <c r="U37" s="34"/>
      <c r="V37" s="34"/>
    </row>
    <row r="38" spans="1:22" s="26" customFormat="1" x14ac:dyDescent="0.25">
      <c r="A38" s="26" t="s">
        <v>242</v>
      </c>
      <c r="B38" s="26">
        <v>2</v>
      </c>
      <c r="C38" s="26" t="s">
        <v>171</v>
      </c>
      <c r="D38" s="26" t="s">
        <v>172</v>
      </c>
      <c r="E38" s="102" t="s">
        <v>173</v>
      </c>
      <c r="K38" s="34"/>
      <c r="P38" s="34"/>
      <c r="U38" s="34"/>
      <c r="V38" s="34"/>
    </row>
    <row r="39" spans="1:22" s="26" customFormat="1" ht="45" x14ac:dyDescent="0.25">
      <c r="C39" s="26" t="s">
        <v>171</v>
      </c>
      <c r="D39" s="26" t="s">
        <v>234</v>
      </c>
      <c r="E39" s="46" t="s">
        <v>119</v>
      </c>
      <c r="K39" s="34"/>
      <c r="P39" s="34"/>
      <c r="U39" s="34"/>
      <c r="V39" s="34"/>
    </row>
    <row r="40" spans="1:22" s="26" customFormat="1" x14ac:dyDescent="0.25">
      <c r="A40" s="26" t="s">
        <v>242</v>
      </c>
      <c r="C40" s="26" t="s">
        <v>174</v>
      </c>
      <c r="D40" s="26" t="s">
        <v>175</v>
      </c>
      <c r="E40" s="102" t="s">
        <v>176</v>
      </c>
      <c r="K40" s="34"/>
      <c r="P40" s="34"/>
      <c r="U40" s="34"/>
      <c r="V40" s="34"/>
    </row>
    <row r="41" spans="1:22" s="26" customFormat="1" ht="45" x14ac:dyDescent="0.25">
      <c r="C41" s="26" t="s">
        <v>174</v>
      </c>
      <c r="D41" s="26" t="s">
        <v>235</v>
      </c>
      <c r="E41" s="46" t="s">
        <v>119</v>
      </c>
      <c r="K41" s="34"/>
      <c r="P41" s="34"/>
      <c r="U41" s="34"/>
      <c r="V41" s="34"/>
    </row>
    <row r="42" spans="1:22" s="26" customFormat="1" x14ac:dyDescent="0.25">
      <c r="A42" s="26" t="s">
        <v>276</v>
      </c>
      <c r="C42" s="26" t="s">
        <v>177</v>
      </c>
      <c r="D42" s="26" t="s">
        <v>178</v>
      </c>
      <c r="E42" s="102" t="s">
        <v>179</v>
      </c>
      <c r="K42" s="34"/>
      <c r="P42" s="34"/>
      <c r="U42" s="34"/>
      <c r="V42" s="34"/>
    </row>
    <row r="43" spans="1:22" s="26" customFormat="1" ht="30" x14ac:dyDescent="0.25">
      <c r="C43" s="26" t="s">
        <v>177</v>
      </c>
      <c r="D43" s="26" t="s">
        <v>236</v>
      </c>
      <c r="E43" s="46" t="s">
        <v>119</v>
      </c>
      <c r="K43" s="34"/>
      <c r="P43" s="34"/>
      <c r="U43" s="34"/>
      <c r="V43" s="34"/>
    </row>
    <row r="44" spans="1:22" s="26" customFormat="1" x14ac:dyDescent="0.25">
      <c r="A44" s="26" t="s">
        <v>242</v>
      </c>
      <c r="B44" s="26">
        <v>2</v>
      </c>
      <c r="C44" s="26" t="s">
        <v>180</v>
      </c>
      <c r="D44" s="26" t="s">
        <v>182</v>
      </c>
      <c r="E44" s="97" t="s">
        <v>181</v>
      </c>
      <c r="K44" s="34"/>
      <c r="P44" s="34"/>
      <c r="U44" s="34"/>
      <c r="V44" s="34"/>
    </row>
    <row r="45" spans="1:22" s="26" customFormat="1" ht="15" customHeight="1" x14ac:dyDescent="0.25">
      <c r="C45" s="26" t="s">
        <v>180</v>
      </c>
      <c r="D45" s="26" t="s">
        <v>213</v>
      </c>
      <c r="E45" s="46" t="s">
        <v>119</v>
      </c>
      <c r="K45" s="34"/>
      <c r="P45" s="34"/>
      <c r="U45" s="34"/>
      <c r="V45" s="34"/>
    </row>
    <row r="46" spans="1:22" s="26" customFormat="1" x14ac:dyDescent="0.25">
      <c r="A46" s="26" t="s">
        <v>243</v>
      </c>
      <c r="B46" s="26">
        <v>1</v>
      </c>
      <c r="C46" s="26" t="s">
        <v>183</v>
      </c>
      <c r="D46" s="26" t="s">
        <v>184</v>
      </c>
      <c r="E46" s="102" t="s">
        <v>185</v>
      </c>
      <c r="K46" s="34"/>
      <c r="P46" s="34"/>
      <c r="U46" s="34"/>
      <c r="V46" s="34"/>
    </row>
    <row r="47" spans="1:22" s="26" customFormat="1" ht="45" x14ac:dyDescent="0.25">
      <c r="C47" s="26" t="s">
        <v>183</v>
      </c>
      <c r="D47" s="26" t="s">
        <v>237</v>
      </c>
      <c r="E47" s="46" t="s">
        <v>119</v>
      </c>
      <c r="K47" s="34"/>
      <c r="P47" s="34"/>
      <c r="U47" s="34"/>
      <c r="V47" s="34"/>
    </row>
    <row r="48" spans="1:22" s="26" customFormat="1" x14ac:dyDescent="0.25">
      <c r="A48" s="26" t="s">
        <v>243</v>
      </c>
      <c r="B48" s="26">
        <v>1</v>
      </c>
      <c r="C48" s="26" t="s">
        <v>186</v>
      </c>
      <c r="D48" s="26" t="s">
        <v>187</v>
      </c>
      <c r="E48" s="102" t="s">
        <v>188</v>
      </c>
      <c r="K48" s="34"/>
      <c r="P48" s="34"/>
      <c r="U48" s="34"/>
      <c r="V48" s="34"/>
    </row>
    <row r="49" spans="1:22" s="26" customFormat="1" x14ac:dyDescent="0.25">
      <c r="C49" s="26" t="s">
        <v>186</v>
      </c>
      <c r="E49" s="46" t="s">
        <v>119</v>
      </c>
      <c r="K49" s="34"/>
      <c r="P49" s="34"/>
      <c r="U49" s="34"/>
      <c r="V49" s="34"/>
    </row>
    <row r="50" spans="1:22" s="26" customFormat="1" ht="30" x14ac:dyDescent="0.25">
      <c r="A50" s="26" t="s">
        <v>244</v>
      </c>
      <c r="B50" s="26">
        <v>1</v>
      </c>
      <c r="C50" s="26" t="s">
        <v>189</v>
      </c>
      <c r="D50" s="26" t="s">
        <v>190</v>
      </c>
      <c r="E50" s="102" t="s">
        <v>250</v>
      </c>
      <c r="K50" s="34"/>
      <c r="P50" s="34"/>
      <c r="U50" s="34"/>
      <c r="V50" s="34"/>
    </row>
    <row r="51" spans="1:22" s="26" customFormat="1" ht="30" x14ac:dyDescent="0.25">
      <c r="C51" s="26" t="s">
        <v>189</v>
      </c>
      <c r="E51" s="46" t="s">
        <v>119</v>
      </c>
      <c r="K51" s="34"/>
      <c r="P51" s="34"/>
      <c r="U51" s="34"/>
      <c r="V51" s="34"/>
    </row>
    <row r="52" spans="1:22" s="116" customFormat="1" ht="45" x14ac:dyDescent="0.25">
      <c r="A52" s="115" t="s">
        <v>277</v>
      </c>
      <c r="B52" s="116">
        <v>3</v>
      </c>
      <c r="C52" s="116" t="s">
        <v>192</v>
      </c>
      <c r="D52" s="116" t="s">
        <v>193</v>
      </c>
      <c r="E52" s="117" t="s">
        <v>194</v>
      </c>
      <c r="F52" s="119">
        <v>2</v>
      </c>
      <c r="G52" s="119">
        <v>1</v>
      </c>
      <c r="H52" s="119">
        <v>1</v>
      </c>
      <c r="I52" s="119">
        <v>3</v>
      </c>
      <c r="J52" s="119">
        <v>2</v>
      </c>
      <c r="K52" s="120"/>
      <c r="L52" s="119">
        <v>2</v>
      </c>
      <c r="M52" s="119">
        <v>3</v>
      </c>
      <c r="N52" s="119">
        <v>1</v>
      </c>
      <c r="O52" s="119">
        <v>2</v>
      </c>
      <c r="P52" s="120"/>
      <c r="Q52" s="119">
        <v>3</v>
      </c>
      <c r="R52" s="119">
        <v>3</v>
      </c>
      <c r="S52" s="119">
        <v>3</v>
      </c>
      <c r="T52" s="142">
        <v>2</v>
      </c>
      <c r="U52" s="118"/>
      <c r="V52" s="118"/>
    </row>
    <row r="53" spans="1:22" s="26" customFormat="1" ht="45" x14ac:dyDescent="0.25">
      <c r="A53" s="53"/>
      <c r="C53" s="26" t="s">
        <v>192</v>
      </c>
      <c r="E53" s="109" t="s">
        <v>119</v>
      </c>
      <c r="K53" s="34"/>
      <c r="P53" s="34"/>
      <c r="U53" s="34"/>
      <c r="V53" s="34"/>
    </row>
    <row r="54" spans="1:22" s="110" customFormat="1" ht="30" x14ac:dyDescent="0.25">
      <c r="A54" s="114" t="s">
        <v>277</v>
      </c>
      <c r="B54" s="110">
        <v>3</v>
      </c>
      <c r="C54" s="110" t="s">
        <v>195</v>
      </c>
      <c r="D54" s="110" t="s">
        <v>196</v>
      </c>
      <c r="E54" s="112" t="s">
        <v>197</v>
      </c>
      <c r="K54" s="111"/>
      <c r="P54" s="111"/>
      <c r="U54" s="111"/>
      <c r="V54" s="111"/>
    </row>
    <row r="55" spans="1:22" s="26" customFormat="1" ht="23.25" customHeight="1" x14ac:dyDescent="0.25">
      <c r="A55" s="53" t="s">
        <v>245</v>
      </c>
      <c r="C55" s="26" t="s">
        <v>195</v>
      </c>
      <c r="E55" s="46" t="s">
        <v>119</v>
      </c>
      <c r="K55" s="34"/>
      <c r="P55" s="34"/>
      <c r="U55" s="34"/>
      <c r="V55" s="34"/>
    </row>
    <row r="56" spans="1:22" s="110" customFormat="1" ht="30" x14ac:dyDescent="0.25">
      <c r="A56" s="114" t="s">
        <v>277</v>
      </c>
      <c r="B56" s="110">
        <v>2</v>
      </c>
      <c r="C56" s="110" t="s">
        <v>198</v>
      </c>
      <c r="D56" s="110" t="s">
        <v>200</v>
      </c>
      <c r="E56" s="113" t="s">
        <v>199</v>
      </c>
      <c r="K56" s="111"/>
      <c r="P56" s="111"/>
      <c r="U56" s="111"/>
      <c r="V56" s="111"/>
    </row>
    <row r="57" spans="1:22" s="26" customFormat="1" ht="34.5" customHeight="1" x14ac:dyDescent="0.25">
      <c r="A57" s="26" t="s">
        <v>246</v>
      </c>
      <c r="C57" s="26" t="s">
        <v>198</v>
      </c>
      <c r="E57" s="46" t="s">
        <v>119</v>
      </c>
      <c r="K57" s="34"/>
      <c r="P57" s="34"/>
      <c r="U57" s="34"/>
      <c r="V57" s="34"/>
    </row>
    <row r="58" spans="1:22" s="110" customFormat="1" ht="30" x14ac:dyDescent="0.25">
      <c r="A58" s="114" t="s">
        <v>277</v>
      </c>
      <c r="B58" s="110">
        <v>2</v>
      </c>
      <c r="C58" s="110" t="s">
        <v>201</v>
      </c>
      <c r="D58" s="110" t="s">
        <v>202</v>
      </c>
      <c r="E58" s="112" t="s">
        <v>203</v>
      </c>
      <c r="K58" s="111"/>
      <c r="P58" s="111"/>
      <c r="U58" s="111"/>
      <c r="V58" s="111"/>
    </row>
    <row r="59" spans="1:22" s="26" customFormat="1" ht="30" x14ac:dyDescent="0.25">
      <c r="C59" s="26" t="s">
        <v>201</v>
      </c>
      <c r="E59" s="46" t="s">
        <v>119</v>
      </c>
      <c r="K59" s="34"/>
      <c r="P59" s="34"/>
      <c r="U59" s="34"/>
      <c r="V59" s="34"/>
    </row>
    <row r="60" spans="1:22" s="26" customFormat="1" ht="30" x14ac:dyDescent="0.25">
      <c r="A60" s="26" t="s">
        <v>278</v>
      </c>
      <c r="B60" s="26">
        <v>2</v>
      </c>
      <c r="C60" s="26" t="s">
        <v>204</v>
      </c>
      <c r="D60" s="26" t="s">
        <v>206</v>
      </c>
      <c r="E60" s="33" t="s">
        <v>205</v>
      </c>
      <c r="K60" s="34"/>
      <c r="P60" s="34"/>
      <c r="U60" s="34"/>
      <c r="V60" s="34"/>
    </row>
    <row r="61" spans="1:22" s="26" customFormat="1" x14ac:dyDescent="0.25">
      <c r="C61" s="26" t="s">
        <v>204</v>
      </c>
      <c r="E61" s="46" t="s">
        <v>119</v>
      </c>
      <c r="K61" s="34"/>
      <c r="P61" s="34"/>
      <c r="U61" s="34"/>
      <c r="V61" s="34"/>
    </row>
    <row r="62" spans="1:22" s="26" customFormat="1" ht="30" x14ac:dyDescent="0.25">
      <c r="A62" s="26" t="s">
        <v>278</v>
      </c>
      <c r="B62" s="26">
        <v>2</v>
      </c>
      <c r="C62" s="26" t="s">
        <v>207</v>
      </c>
      <c r="D62" s="26" t="s">
        <v>208</v>
      </c>
      <c r="E62" s="97" t="s">
        <v>209</v>
      </c>
      <c r="K62" s="34"/>
      <c r="P62" s="34"/>
      <c r="U62" s="34"/>
      <c r="V62" s="34"/>
    </row>
    <row r="63" spans="1:22" s="26" customFormat="1" ht="105" x14ac:dyDescent="0.25">
      <c r="A63" s="100" t="s">
        <v>247</v>
      </c>
      <c r="C63" s="26" t="s">
        <v>207</v>
      </c>
      <c r="E63" s="46" t="s">
        <v>119</v>
      </c>
      <c r="K63" s="34"/>
      <c r="P63" s="34"/>
      <c r="U63" s="34"/>
      <c r="V63" s="34"/>
    </row>
    <row r="64" spans="1:22" s="26" customFormat="1" ht="30" x14ac:dyDescent="0.25">
      <c r="A64" s="26" t="s">
        <v>278</v>
      </c>
      <c r="B64" s="26">
        <v>2</v>
      </c>
      <c r="C64" s="26" t="s">
        <v>210</v>
      </c>
      <c r="D64" s="26" t="s">
        <v>211</v>
      </c>
      <c r="E64" s="97" t="s">
        <v>212</v>
      </c>
      <c r="K64" s="34"/>
      <c r="P64" s="34"/>
      <c r="U64" s="34"/>
      <c r="V64" s="34"/>
    </row>
    <row r="65" spans="1:23" s="26" customFormat="1" ht="150.75" thickBot="1" x14ac:dyDescent="0.3">
      <c r="A65" s="26" t="s">
        <v>248</v>
      </c>
      <c r="C65" s="26" t="s">
        <v>210</v>
      </c>
      <c r="E65" s="46" t="s">
        <v>119</v>
      </c>
      <c r="K65" s="34"/>
      <c r="P65" s="34"/>
      <c r="U65" s="34"/>
      <c r="V65" s="34"/>
    </row>
    <row r="66" spans="1:23" s="79" customFormat="1" ht="15" customHeight="1" x14ac:dyDescent="0.25">
      <c r="A66" s="70" t="s">
        <v>103</v>
      </c>
      <c r="B66" s="71">
        <v>5</v>
      </c>
      <c r="C66" s="72" t="s">
        <v>112</v>
      </c>
      <c r="D66" s="72"/>
      <c r="E66" s="73" t="s">
        <v>85</v>
      </c>
      <c r="F66" s="94">
        <v>1</v>
      </c>
      <c r="G66" s="94">
        <v>1</v>
      </c>
      <c r="H66" s="94">
        <v>2</v>
      </c>
      <c r="I66" s="94">
        <v>2</v>
      </c>
      <c r="J66" s="75">
        <v>3</v>
      </c>
      <c r="K66" s="76">
        <f>SUM(F66:J66)/COUNT(F66:J66)</f>
        <v>1.8</v>
      </c>
      <c r="L66" s="94">
        <v>2</v>
      </c>
      <c r="M66" s="94">
        <v>1</v>
      </c>
      <c r="N66" s="91">
        <v>1</v>
      </c>
      <c r="O66" s="94">
        <v>1</v>
      </c>
      <c r="P66" s="76">
        <f>SUM(L66:O66)/COUNT(L66:O66)</f>
        <v>1.25</v>
      </c>
      <c r="Q66" s="77">
        <v>3</v>
      </c>
      <c r="R66" s="78" t="s">
        <v>102</v>
      </c>
      <c r="S66" s="78" t="s">
        <v>102</v>
      </c>
      <c r="T66" s="94">
        <v>3</v>
      </c>
      <c r="U66" s="76">
        <f>SUM(Q66:T66)/COUNT(Q66:T66)</f>
        <v>3</v>
      </c>
      <c r="V66" s="76">
        <f>SUM(K66,P66,U66)</f>
        <v>6.05</v>
      </c>
      <c r="W66" s="75" t="s">
        <v>108</v>
      </c>
    </row>
    <row r="67" spans="1:23" s="90" customFormat="1" ht="27" customHeight="1" thickBot="1" x14ac:dyDescent="0.3">
      <c r="A67" s="80"/>
      <c r="B67" s="81"/>
      <c r="C67" s="82" t="s">
        <v>112</v>
      </c>
      <c r="D67" s="82"/>
      <c r="E67" s="83" t="s">
        <v>119</v>
      </c>
      <c r="F67" s="85" t="s">
        <v>94</v>
      </c>
      <c r="G67" s="85" t="s">
        <v>88</v>
      </c>
      <c r="H67" s="85" t="s">
        <v>89</v>
      </c>
      <c r="I67" s="85" t="s">
        <v>91</v>
      </c>
      <c r="J67" s="81" t="s">
        <v>114</v>
      </c>
      <c r="K67" s="86"/>
      <c r="L67" s="85" t="s">
        <v>92</v>
      </c>
      <c r="M67" s="85" t="s">
        <v>90</v>
      </c>
      <c r="N67" s="85" t="s">
        <v>86</v>
      </c>
      <c r="O67" s="95" t="s">
        <v>87</v>
      </c>
      <c r="P67" s="92"/>
      <c r="Q67" s="96" t="s">
        <v>93</v>
      </c>
      <c r="R67" s="96"/>
      <c r="S67" s="96"/>
      <c r="T67" s="85" t="s">
        <v>90</v>
      </c>
      <c r="U67" s="92"/>
      <c r="V67" s="92"/>
      <c r="W67" s="93"/>
    </row>
    <row r="68" spans="1:23" s="79" customFormat="1" ht="15" customHeight="1" x14ac:dyDescent="0.25">
      <c r="A68" s="70" t="s">
        <v>103</v>
      </c>
      <c r="B68" s="71">
        <v>5</v>
      </c>
      <c r="C68" s="72" t="s">
        <v>113</v>
      </c>
      <c r="D68" s="72"/>
      <c r="E68" s="73" t="s">
        <v>95</v>
      </c>
      <c r="F68" s="74">
        <v>1</v>
      </c>
      <c r="G68" s="74">
        <v>1</v>
      </c>
      <c r="H68" s="74">
        <v>2</v>
      </c>
      <c r="I68" s="74">
        <v>2</v>
      </c>
      <c r="J68" s="75">
        <v>3</v>
      </c>
      <c r="K68" s="76">
        <f>SUM(F68:J68)/COUNT(F68:J68)</f>
        <v>1.8</v>
      </c>
      <c r="L68" s="77">
        <v>2</v>
      </c>
      <c r="M68" s="74">
        <v>1</v>
      </c>
      <c r="N68" s="74">
        <v>1</v>
      </c>
      <c r="O68" s="74">
        <v>2</v>
      </c>
      <c r="P68" s="76">
        <f>SUM(L68:O68)/COUNT(L68:O68)</f>
        <v>1.5</v>
      </c>
      <c r="Q68" s="78">
        <v>3</v>
      </c>
      <c r="R68" s="78" t="s">
        <v>102</v>
      </c>
      <c r="S68" s="78" t="s">
        <v>102</v>
      </c>
      <c r="T68" s="74">
        <v>2</v>
      </c>
      <c r="U68" s="76">
        <f>SUM(Q68:T68)/COUNT(Q68:T68)</f>
        <v>2.5</v>
      </c>
      <c r="V68" s="76">
        <f>SUM(K68,P68,U68)</f>
        <v>5.8</v>
      </c>
      <c r="W68" s="75" t="s">
        <v>108</v>
      </c>
    </row>
    <row r="69" spans="1:23" s="90" customFormat="1" ht="27" customHeight="1" thickBot="1" x14ac:dyDescent="0.3">
      <c r="A69" s="80"/>
      <c r="B69" s="81"/>
      <c r="C69" s="82" t="s">
        <v>113</v>
      </c>
      <c r="D69" s="82"/>
      <c r="E69" s="83" t="s">
        <v>119</v>
      </c>
      <c r="F69" s="84" t="s">
        <v>98</v>
      </c>
      <c r="G69" s="84" t="s">
        <v>97</v>
      </c>
      <c r="H69" s="85" t="s">
        <v>99</v>
      </c>
      <c r="I69" s="85" t="s">
        <v>96</v>
      </c>
      <c r="J69" s="85" t="s">
        <v>115</v>
      </c>
      <c r="K69" s="86"/>
      <c r="L69" s="87"/>
      <c r="M69" s="85" t="s">
        <v>96</v>
      </c>
      <c r="N69" s="85" t="s">
        <v>100</v>
      </c>
      <c r="O69" s="85" t="s">
        <v>100</v>
      </c>
      <c r="P69" s="88"/>
      <c r="Q69" s="87" t="s">
        <v>101</v>
      </c>
      <c r="R69" s="87"/>
      <c r="S69" s="89" t="s">
        <v>100</v>
      </c>
      <c r="T69" s="85" t="s">
        <v>100</v>
      </c>
      <c r="U69" s="88"/>
      <c r="V69" s="88"/>
      <c r="W69" s="81"/>
    </row>
    <row r="70" spans="1:23" x14ac:dyDescent="0.25">
      <c r="A70" s="22"/>
      <c r="B70" s="22"/>
      <c r="C70" s="22"/>
      <c r="D70" s="22"/>
      <c r="E70" s="22" t="s">
        <v>116</v>
      </c>
      <c r="F70" s="22">
        <f>COUNT(#REF!,#REF!,#REF!,#REF!,#REF!,F66,#REF!,F68,#REF!,#REF!,#REF!,#REF!,#REF!,#REF!,#REF!,#REF!,#REF!,#REF!,#REF!,#REF!,#REF!,#REF!,#REF!,#REF!,#REF!,#REF!,#REF!,#REF!,#REF!,#REF!,#REF!,#REF!,#REF!,#REF!,#REF!,#REF!,#REF!,#REF!,#REF!,#REF!)</f>
        <v>2</v>
      </c>
      <c r="G70" s="22">
        <f>COUNT(#REF!,#REF!,#REF!,#REF!,#REF!,G66,#REF!,G68,#REF!,#REF!,#REF!,#REF!,#REF!,#REF!,#REF!,#REF!,#REF!,#REF!,#REF!,#REF!,#REF!,#REF!,#REF!,#REF!,#REF!,#REF!,#REF!,#REF!,#REF!,#REF!,#REF!,#REF!,#REF!,#REF!,#REF!,#REF!,#REF!,#REF!,#REF!,#REF!)</f>
        <v>2</v>
      </c>
      <c r="H70" s="22">
        <f>COUNT(#REF!,#REF!,#REF!,#REF!,#REF!,H66,#REF!,H68,#REF!,#REF!,#REF!,#REF!,#REF!,#REF!,#REF!,#REF!,#REF!,#REF!,#REF!,#REF!,#REF!,#REF!,#REF!,#REF!,#REF!,#REF!,#REF!,#REF!,#REF!,#REF!,#REF!,#REF!,#REF!,#REF!,#REF!,#REF!,#REF!,#REF!,#REF!,#REF!)</f>
        <v>2</v>
      </c>
      <c r="I70" s="22">
        <f>COUNT(#REF!,#REF!,#REF!,#REF!,#REF!,I66,#REF!,I68,#REF!,#REF!,#REF!,#REF!,#REF!,#REF!,#REF!,#REF!,#REF!,#REF!,#REF!,#REF!,#REF!,#REF!,#REF!,#REF!,#REF!,#REF!,#REF!,#REF!,#REF!,#REF!,#REF!,#REF!,#REF!,#REF!,#REF!,#REF!,#REF!,#REF!,#REF!,#REF!)</f>
        <v>2</v>
      </c>
      <c r="J70" s="22">
        <f>COUNT(#REF!,#REF!,#REF!,#REF!,#REF!,J66,#REF!,J68,#REF!,#REF!,#REF!,#REF!,#REF!,#REF!,#REF!,#REF!,#REF!,#REF!,#REF!,#REF!,#REF!,#REF!,#REF!,#REF!,#REF!,#REF!,#REF!,#REF!,#REF!,#REF!,#REF!,#REF!,#REF!,#REF!,#REF!,#REF!,#REF!,#REF!,#REF!,#REF!)</f>
        <v>2</v>
      </c>
      <c r="K70" s="51">
        <f>SUM(F70:J70)</f>
        <v>10</v>
      </c>
      <c r="L70" s="22">
        <f>COUNT(#REF!,#REF!,#REF!,#REF!,#REF!,L66,#REF!,L68,#REF!,#REF!,#REF!,#REF!,#REF!,#REF!,#REF!,#REF!,#REF!,#REF!,#REF!,#REF!,#REF!,#REF!,#REF!,#REF!,#REF!,#REF!,#REF!,#REF!,#REF!,#REF!,#REF!,#REF!,#REF!,#REF!,#REF!,#REF!,#REF!,#REF!,#REF!,#REF!)</f>
        <v>2</v>
      </c>
      <c r="M70" s="22">
        <f>COUNT(#REF!,#REF!,#REF!,#REF!,#REF!,M66,#REF!,M68,#REF!,#REF!,#REF!,#REF!,#REF!,#REF!,#REF!,#REF!,#REF!,#REF!,#REF!,#REF!,#REF!,#REF!,#REF!,#REF!,#REF!,#REF!,#REF!,#REF!,#REF!,#REF!,#REF!,#REF!,#REF!,#REF!,#REF!,#REF!,#REF!,#REF!,#REF!,#REF!)</f>
        <v>2</v>
      </c>
      <c r="N70" s="22">
        <f>COUNT(#REF!,#REF!,#REF!,#REF!,#REF!,N66,#REF!,N68,#REF!,#REF!,#REF!,#REF!,#REF!,#REF!,#REF!,#REF!,#REF!,#REF!,#REF!,#REF!,#REF!,#REF!,#REF!,#REF!,#REF!,#REF!,#REF!,#REF!,#REF!,#REF!,#REF!,#REF!,#REF!,#REF!,#REF!,#REF!,#REF!,#REF!,#REF!,#REF!)</f>
        <v>2</v>
      </c>
      <c r="O70" s="22">
        <f>COUNT(#REF!,#REF!,#REF!,#REF!,#REF!,O66,#REF!,O68,#REF!,#REF!,#REF!,#REF!,#REF!,#REF!,#REF!,#REF!,#REF!,#REF!,#REF!,#REF!,#REF!,#REF!,#REF!,#REF!,#REF!,#REF!,#REF!,#REF!,#REF!,#REF!,#REF!,#REF!,#REF!,#REF!,#REF!,#REF!,#REF!,#REF!,#REF!,#REF!)</f>
        <v>2</v>
      </c>
      <c r="P70" s="51">
        <f>SUM(L70:O70)</f>
        <v>8</v>
      </c>
      <c r="Q70" s="22">
        <f>COUNT(#REF!,#REF!,#REF!,#REF!,#REF!,Q66,#REF!,Q68,#REF!,#REF!,#REF!,#REF!,#REF!,#REF!,#REF!,#REF!,#REF!,#REF!,#REF!,#REF!,#REF!,#REF!,#REF!,#REF!,#REF!,#REF!,#REF!,#REF!,#REF!,#REF!,#REF!,#REF!,#REF!,#REF!,#REF!,#REF!,#REF!,#REF!,#REF!,#REF!)</f>
        <v>2</v>
      </c>
      <c r="R70" s="22">
        <f>COUNT(#REF!,#REF!,#REF!,#REF!,#REF!,R66,#REF!,R68,#REF!,#REF!,#REF!,#REF!,#REF!,#REF!,#REF!,#REF!,#REF!,#REF!,#REF!,#REF!,#REF!,#REF!,#REF!,#REF!,#REF!,#REF!,#REF!,#REF!,#REF!,#REF!,#REF!,#REF!,#REF!,#REF!,#REF!,#REF!,#REF!,#REF!,#REF!,#REF!)</f>
        <v>0</v>
      </c>
      <c r="S70" s="22">
        <f>COUNT(#REF!,#REF!,#REF!,#REF!,#REF!,S66,#REF!,S68,#REF!,#REF!,#REF!,#REF!,#REF!,#REF!,#REF!,#REF!,#REF!,#REF!,#REF!,#REF!,#REF!,#REF!,#REF!,#REF!,#REF!,#REF!,#REF!,#REF!,#REF!,#REF!,#REF!,#REF!,#REF!,#REF!,#REF!,#REF!,#REF!,#REF!,#REF!,#REF!)</f>
        <v>0</v>
      </c>
      <c r="T70" s="22">
        <f>COUNT(#REF!,#REF!,#REF!,#REF!,#REF!,T66,#REF!,T68,#REF!,#REF!,#REF!,#REF!,#REF!,#REF!,#REF!,#REF!,#REF!,#REF!,#REF!,#REF!,#REF!,#REF!,#REF!,#REF!,#REF!,#REF!,#REF!,#REF!,#REF!,#REF!,#REF!,#REF!,#REF!,#REF!,#REF!,#REF!,#REF!,#REF!,#REF!,#REF!)</f>
        <v>2</v>
      </c>
      <c r="U70" s="52">
        <f>SUM(Q70:T70)</f>
        <v>4</v>
      </c>
      <c r="V70" s="50"/>
      <c r="W70" s="22"/>
    </row>
    <row r="71" spans="1:23" x14ac:dyDescent="0.25">
      <c r="A71" s="23"/>
      <c r="B71" s="23"/>
      <c r="C71" s="22"/>
      <c r="D71" s="22"/>
      <c r="E71" s="22" t="s">
        <v>117</v>
      </c>
      <c r="F71" s="22">
        <f>40-F70</f>
        <v>38</v>
      </c>
      <c r="G71" s="22">
        <f t="shared" ref="G71:T71" si="0">40-G70</f>
        <v>38</v>
      </c>
      <c r="H71" s="22">
        <f t="shared" si="0"/>
        <v>38</v>
      </c>
      <c r="I71" s="22">
        <f t="shared" si="0"/>
        <v>38</v>
      </c>
      <c r="J71" s="22">
        <f t="shared" si="0"/>
        <v>38</v>
      </c>
      <c r="K71" s="51">
        <f>SUM(F71:J71)</f>
        <v>190</v>
      </c>
      <c r="L71" s="22">
        <f t="shared" si="0"/>
        <v>38</v>
      </c>
      <c r="M71" s="22">
        <f t="shared" si="0"/>
        <v>38</v>
      </c>
      <c r="N71" s="22">
        <f t="shared" si="0"/>
        <v>38</v>
      </c>
      <c r="O71" s="22">
        <f t="shared" si="0"/>
        <v>38</v>
      </c>
      <c r="P71" s="51">
        <f>SUM(L71:O71)</f>
        <v>152</v>
      </c>
      <c r="Q71" s="22">
        <f t="shared" si="0"/>
        <v>38</v>
      </c>
      <c r="R71" s="22">
        <f t="shared" si="0"/>
        <v>40</v>
      </c>
      <c r="S71" s="22">
        <f t="shared" si="0"/>
        <v>40</v>
      </c>
      <c r="T71" s="22">
        <f t="shared" si="0"/>
        <v>38</v>
      </c>
      <c r="U71" s="52">
        <f>SUM(Q71:T71)</f>
        <v>156</v>
      </c>
      <c r="V71" s="50"/>
      <c r="W71" s="22"/>
    </row>
    <row r="72" spans="1:23" x14ac:dyDescent="0.25">
      <c r="A72" s="21"/>
      <c r="B72"/>
    </row>
    <row r="73" spans="1:23" x14ac:dyDescent="0.25">
      <c r="A73" s="21"/>
      <c r="B73"/>
      <c r="E73" s="53"/>
    </row>
    <row r="74" spans="1:23" x14ac:dyDescent="0.25">
      <c r="A74"/>
      <c r="B74"/>
      <c r="E74" s="22"/>
    </row>
    <row r="75" spans="1:23" x14ac:dyDescent="0.25">
      <c r="A75"/>
      <c r="B75"/>
      <c r="E75" s="22"/>
    </row>
    <row r="76" spans="1:23" x14ac:dyDescent="0.25">
      <c r="A76" s="20"/>
      <c r="B76"/>
      <c r="E76" s="22"/>
    </row>
    <row r="77" spans="1:23" x14ac:dyDescent="0.25">
      <c r="B77"/>
    </row>
  </sheetData>
  <mergeCells count="4">
    <mergeCell ref="F4:K4"/>
    <mergeCell ref="Q4:U4"/>
    <mergeCell ref="L4:P4"/>
    <mergeCell ref="C2:V2"/>
  </mergeCells>
  <hyperlinks>
    <hyperlink ref="J69" r:id="rId1"/>
    <hyperlink ref="S69" r:id="rId2"/>
    <hyperlink ref="T69" r:id="rId3"/>
    <hyperlink ref="O69" r:id="rId4"/>
    <hyperlink ref="N69" r:id="rId5"/>
    <hyperlink ref="M69" r:id="rId6"/>
    <hyperlink ref="H69" r:id="rId7"/>
    <hyperlink ref="I69" r:id="rId8"/>
    <hyperlink ref="N67" r:id="rId9"/>
    <hyperlink ref="T67" r:id="rId10"/>
    <hyperlink ref="M67" r:id="rId11"/>
    <hyperlink ref="L67" r:id="rId12"/>
    <hyperlink ref="I67" r:id="rId13"/>
    <hyperlink ref="F67" r:id="rId14"/>
    <hyperlink ref="H67" r:id="rId15"/>
    <hyperlink ref="G67" r:id="rId16"/>
    <hyperlink ref="D7" r:id="rId17"/>
    <hyperlink ref="A63" r:id="rId18"/>
  </hyperlinks>
  <pageMargins left="0.7" right="0.7" top="0.75" bottom="0.75" header="0.3" footer="0.3"/>
  <pageSetup paperSize="9" orientation="portrait" verticalDpi="597" r:id="rId19"/>
  <legacyDrawing r:id="rId2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31"/>
  <sheetViews>
    <sheetView zoomScale="80" zoomScaleNormal="80" workbookViewId="0">
      <pane xSplit="5" ySplit="5" topLeftCell="F45" activePane="bottomRight" state="frozen"/>
      <selection pane="topRight" activeCell="C1" sqref="C1"/>
      <selection pane="bottomLeft" activeCell="A4" sqref="A4"/>
      <selection pane="bottomRight" activeCell="I45" sqref="I45"/>
    </sheetView>
  </sheetViews>
  <sheetFormatPr baseColWidth="10" defaultColWidth="42" defaultRowHeight="15" x14ac:dyDescent="0.25"/>
  <cols>
    <col min="1" max="1" width="19.625" style="26" bestFit="1" customWidth="1"/>
    <col min="2" max="2" width="8.875" style="26" bestFit="1" customWidth="1"/>
    <col min="3" max="3" width="23" style="26" bestFit="1" customWidth="1"/>
    <col min="4" max="4" width="23" style="26" customWidth="1"/>
    <col min="5" max="5" width="24.375" style="33" bestFit="1" customWidth="1"/>
    <col min="6" max="6" width="8.25" style="26" customWidth="1"/>
    <col min="7" max="10" width="7.375" style="26" customWidth="1"/>
    <col min="11" max="11" width="7.375" style="34" customWidth="1"/>
    <col min="12" max="15" width="7.375" style="26" customWidth="1"/>
    <col min="16" max="16" width="7.375" style="34" customWidth="1"/>
    <col min="17" max="20" width="7.375" style="26" customWidth="1"/>
    <col min="21" max="22" width="7.375" style="34" customWidth="1"/>
    <col min="23" max="23" width="42" style="26"/>
    <col min="24" max="24" width="27.625" style="26" customWidth="1"/>
    <col min="25" max="26" width="10.125" style="26" customWidth="1"/>
    <col min="27" max="16384" width="42" style="26"/>
  </cols>
  <sheetData>
    <row r="1" spans="1:24" x14ac:dyDescent="0.25">
      <c r="C1" s="27"/>
      <c r="D1" s="27"/>
      <c r="E1" s="28"/>
      <c r="F1" s="27"/>
      <c r="G1" s="27"/>
      <c r="H1" s="27"/>
      <c r="I1" s="27"/>
      <c r="J1" s="27"/>
      <c r="K1" s="29"/>
      <c r="L1" s="27"/>
      <c r="M1" s="27"/>
      <c r="N1" s="27"/>
      <c r="O1" s="27"/>
      <c r="P1" s="29"/>
      <c r="Q1" s="27"/>
      <c r="R1" s="27"/>
      <c r="S1" s="27"/>
      <c r="T1" s="27"/>
      <c r="U1" s="29"/>
      <c r="V1" s="29"/>
    </row>
    <row r="2" spans="1:24" x14ac:dyDescent="0.25">
      <c r="C2" s="122" t="s">
        <v>19</v>
      </c>
      <c r="D2" s="122"/>
      <c r="E2" s="122"/>
      <c r="F2" s="122"/>
      <c r="G2" s="122"/>
      <c r="H2" s="122"/>
      <c r="I2" s="122"/>
      <c r="J2" s="122"/>
      <c r="K2" s="122"/>
      <c r="L2" s="122"/>
      <c r="M2" s="122"/>
      <c r="N2" s="122"/>
      <c r="O2" s="122"/>
      <c r="P2" s="122"/>
      <c r="Q2" s="122"/>
      <c r="R2" s="122"/>
      <c r="S2" s="122"/>
      <c r="T2" s="122"/>
      <c r="U2" s="122"/>
      <c r="V2" s="122"/>
    </row>
    <row r="3" spans="1:24" x14ac:dyDescent="0.25">
      <c r="C3" s="27"/>
      <c r="D3" s="27"/>
      <c r="E3" s="28"/>
      <c r="F3" s="27"/>
      <c r="G3" s="27"/>
      <c r="H3" s="27"/>
      <c r="I3" s="27"/>
      <c r="J3" s="27"/>
      <c r="K3" s="29"/>
      <c r="L3" s="27"/>
      <c r="M3" s="27"/>
      <c r="N3" s="27"/>
      <c r="O3" s="27"/>
      <c r="P3" s="29"/>
      <c r="Q3" s="27"/>
      <c r="R3" s="27"/>
      <c r="S3" s="27"/>
      <c r="T3" s="27"/>
      <c r="U3" s="29"/>
      <c r="V3" s="29"/>
    </row>
    <row r="4" spans="1:24" ht="19.5" customHeight="1" x14ac:dyDescent="0.25">
      <c r="A4" s="30" t="s">
        <v>104</v>
      </c>
      <c r="B4" s="30" t="s">
        <v>120</v>
      </c>
      <c r="C4" s="30" t="s">
        <v>18</v>
      </c>
      <c r="D4" s="30" t="s">
        <v>129</v>
      </c>
      <c r="E4" s="30" t="s">
        <v>17</v>
      </c>
      <c r="F4" s="121" t="s">
        <v>4</v>
      </c>
      <c r="G4" s="121"/>
      <c r="H4" s="121"/>
      <c r="I4" s="121"/>
      <c r="J4" s="121"/>
      <c r="K4" s="121"/>
      <c r="L4" s="121" t="s">
        <v>9</v>
      </c>
      <c r="M4" s="121"/>
      <c r="N4" s="121"/>
      <c r="O4" s="121"/>
      <c r="P4" s="121"/>
      <c r="Q4" s="121" t="s">
        <v>16</v>
      </c>
      <c r="R4" s="121"/>
      <c r="S4" s="121"/>
      <c r="T4" s="121"/>
      <c r="U4" s="121"/>
      <c r="V4" s="31"/>
      <c r="W4" s="26" t="s">
        <v>111</v>
      </c>
    </row>
    <row r="5" spans="1:24" s="32" customFormat="1" ht="137.25" customHeight="1" x14ac:dyDescent="0.25">
      <c r="A5" s="43"/>
      <c r="B5" s="43"/>
      <c r="C5" s="40"/>
      <c r="D5" s="40"/>
      <c r="E5" s="40"/>
      <c r="F5" s="35" t="s">
        <v>1</v>
      </c>
      <c r="G5" s="36" t="s">
        <v>2</v>
      </c>
      <c r="H5" s="36" t="s">
        <v>0</v>
      </c>
      <c r="I5" s="36" t="s">
        <v>3</v>
      </c>
      <c r="J5" s="36" t="s">
        <v>20</v>
      </c>
      <c r="K5" s="37" t="s">
        <v>10</v>
      </c>
      <c r="L5" s="36" t="s">
        <v>5</v>
      </c>
      <c r="M5" s="36" t="s">
        <v>6</v>
      </c>
      <c r="N5" s="36" t="s">
        <v>7</v>
      </c>
      <c r="O5" s="36" t="s">
        <v>8</v>
      </c>
      <c r="P5" s="37" t="s">
        <v>10</v>
      </c>
      <c r="Q5" s="36" t="s">
        <v>11</v>
      </c>
      <c r="R5" s="36" t="s">
        <v>12</v>
      </c>
      <c r="S5" s="36" t="s">
        <v>13</v>
      </c>
      <c r="T5" s="36" t="s">
        <v>14</v>
      </c>
      <c r="U5" s="37" t="s">
        <v>10</v>
      </c>
      <c r="V5" s="37" t="s">
        <v>15</v>
      </c>
      <c r="W5" s="44" t="s">
        <v>122</v>
      </c>
      <c r="X5" s="54" t="s">
        <v>121</v>
      </c>
    </row>
    <row r="6" spans="1:24" x14ac:dyDescent="0.25">
      <c r="A6" s="26" t="s">
        <v>238</v>
      </c>
      <c r="B6" s="26">
        <v>1</v>
      </c>
      <c r="C6" s="26" t="s">
        <v>127</v>
      </c>
      <c r="D6" s="26" t="s">
        <v>130</v>
      </c>
      <c r="E6" s="33" t="s">
        <v>128</v>
      </c>
      <c r="K6" s="26"/>
      <c r="P6" s="26"/>
      <c r="U6" s="26"/>
      <c r="V6" s="50"/>
      <c r="W6" s="22"/>
    </row>
    <row r="7" spans="1:24" ht="45" x14ac:dyDescent="0.25">
      <c r="C7" s="26" t="s">
        <v>127</v>
      </c>
      <c r="D7" s="26" t="s">
        <v>214</v>
      </c>
      <c r="E7" s="46" t="s">
        <v>119</v>
      </c>
      <c r="K7" s="26"/>
      <c r="P7" s="26"/>
      <c r="U7" s="26"/>
      <c r="V7" s="50"/>
      <c r="W7" s="22"/>
    </row>
    <row r="8" spans="1:24" x14ac:dyDescent="0.25">
      <c r="A8" s="26" t="s">
        <v>239</v>
      </c>
      <c r="B8" s="26">
        <v>1</v>
      </c>
      <c r="C8" s="26" t="s">
        <v>131</v>
      </c>
      <c r="D8" s="26" t="s">
        <v>132</v>
      </c>
      <c r="E8" s="33" t="s">
        <v>215</v>
      </c>
      <c r="K8" s="26"/>
      <c r="P8" s="26"/>
      <c r="U8" s="26"/>
      <c r="V8" s="50"/>
      <c r="W8" s="22"/>
    </row>
    <row r="9" spans="1:24" ht="60" x14ac:dyDescent="0.25">
      <c r="C9" s="26" t="s">
        <v>131</v>
      </c>
      <c r="D9" s="26" t="s">
        <v>216</v>
      </c>
      <c r="E9" s="46" t="s">
        <v>119</v>
      </c>
      <c r="K9" s="26"/>
      <c r="P9" s="26"/>
      <c r="U9" s="26"/>
      <c r="V9" s="50"/>
      <c r="W9" s="22"/>
    </row>
    <row r="10" spans="1:24" ht="30" x14ac:dyDescent="0.25">
      <c r="A10" s="26" t="s">
        <v>240</v>
      </c>
      <c r="B10" s="26">
        <v>1</v>
      </c>
      <c r="C10" s="26" t="s">
        <v>133</v>
      </c>
      <c r="D10" s="26" t="s">
        <v>134</v>
      </c>
      <c r="E10" s="97" t="s">
        <v>135</v>
      </c>
      <c r="K10" s="26"/>
      <c r="P10" s="26"/>
      <c r="U10" s="26"/>
      <c r="V10" s="50"/>
      <c r="W10" s="22"/>
    </row>
    <row r="11" spans="1:24" ht="45" x14ac:dyDescent="0.25">
      <c r="C11" s="26" t="s">
        <v>133</v>
      </c>
      <c r="D11" s="26" t="s">
        <v>217</v>
      </c>
      <c r="E11" s="46" t="s">
        <v>119</v>
      </c>
      <c r="K11" s="26"/>
      <c r="P11" s="26"/>
      <c r="U11" s="26"/>
      <c r="V11" s="50"/>
      <c r="W11" s="22"/>
    </row>
    <row r="12" spans="1:24" x14ac:dyDescent="0.25">
      <c r="A12" s="26" t="s">
        <v>241</v>
      </c>
      <c r="B12" s="26">
        <v>2</v>
      </c>
      <c r="C12" s="26" t="s">
        <v>218</v>
      </c>
      <c r="D12" s="26" t="s">
        <v>136</v>
      </c>
      <c r="E12" s="97" t="s">
        <v>137</v>
      </c>
      <c r="K12" s="26"/>
      <c r="P12" s="26"/>
      <c r="U12" s="26"/>
      <c r="V12" s="50"/>
      <c r="W12" s="22"/>
    </row>
    <row r="13" spans="1:24" ht="45" x14ac:dyDescent="0.25">
      <c r="C13" s="26" t="s">
        <v>218</v>
      </c>
      <c r="D13" s="26" t="s">
        <v>219</v>
      </c>
      <c r="E13" s="46" t="s">
        <v>119</v>
      </c>
      <c r="K13" s="26"/>
      <c r="P13" s="26"/>
      <c r="U13" s="26"/>
      <c r="V13" s="50"/>
      <c r="W13" s="22"/>
    </row>
    <row r="14" spans="1:24" x14ac:dyDescent="0.25">
      <c r="A14" s="26" t="s">
        <v>240</v>
      </c>
      <c r="B14" s="26">
        <v>1</v>
      </c>
      <c r="C14" s="26" t="s">
        <v>221</v>
      </c>
      <c r="D14" s="26" t="s">
        <v>138</v>
      </c>
      <c r="E14" s="97" t="s">
        <v>139</v>
      </c>
      <c r="K14" s="26"/>
      <c r="P14" s="26"/>
      <c r="U14" s="26"/>
      <c r="V14" s="50"/>
      <c r="W14" s="22"/>
    </row>
    <row r="15" spans="1:24" ht="45" x14ac:dyDescent="0.25">
      <c r="C15" s="26" t="s">
        <v>221</v>
      </c>
      <c r="D15" s="26" t="s">
        <v>220</v>
      </c>
      <c r="E15" s="46" t="s">
        <v>119</v>
      </c>
      <c r="K15" s="26"/>
      <c r="P15" s="26"/>
      <c r="U15" s="26"/>
      <c r="V15" s="50"/>
      <c r="W15" s="22"/>
    </row>
    <row r="16" spans="1:24" x14ac:dyDescent="0.25">
      <c r="A16" s="26" t="s">
        <v>242</v>
      </c>
      <c r="B16" s="26">
        <v>2</v>
      </c>
      <c r="C16" s="26" t="s">
        <v>222</v>
      </c>
      <c r="D16" s="26" t="s">
        <v>140</v>
      </c>
      <c r="E16" s="97" t="s">
        <v>141</v>
      </c>
      <c r="K16" s="26"/>
      <c r="P16" s="26"/>
      <c r="U16" s="26"/>
      <c r="V16" s="50"/>
      <c r="W16" s="22"/>
    </row>
    <row r="17" spans="1:23" ht="45" x14ac:dyDescent="0.25">
      <c r="C17" s="26" t="s">
        <v>222</v>
      </c>
      <c r="D17" s="26" t="s">
        <v>223</v>
      </c>
      <c r="E17" s="46" t="s">
        <v>119</v>
      </c>
      <c r="K17" s="26"/>
      <c r="P17" s="26"/>
      <c r="U17" s="26"/>
      <c r="V17" s="50"/>
      <c r="W17" s="22"/>
    </row>
    <row r="18" spans="1:23" x14ac:dyDescent="0.25">
      <c r="A18" s="26" t="s">
        <v>242</v>
      </c>
      <c r="B18" s="26">
        <v>2</v>
      </c>
      <c r="C18" s="26" t="s">
        <v>142</v>
      </c>
      <c r="D18" s="26" t="s">
        <v>143</v>
      </c>
      <c r="E18" s="33" t="s">
        <v>144</v>
      </c>
      <c r="K18" s="26"/>
      <c r="P18" s="26"/>
      <c r="U18" s="26"/>
      <c r="V18" s="50"/>
      <c r="W18" s="22"/>
    </row>
    <row r="19" spans="1:23" ht="45" x14ac:dyDescent="0.25">
      <c r="C19" s="26" t="s">
        <v>142</v>
      </c>
      <c r="D19" s="26" t="s">
        <v>224</v>
      </c>
      <c r="E19" s="46" t="s">
        <v>119</v>
      </c>
      <c r="K19" s="26"/>
      <c r="P19" s="26"/>
      <c r="U19" s="26"/>
      <c r="V19" s="50"/>
      <c r="W19" s="22"/>
    </row>
    <row r="20" spans="1:23" x14ac:dyDescent="0.25">
      <c r="A20" s="26" t="s">
        <v>242</v>
      </c>
      <c r="B20" s="26">
        <v>2</v>
      </c>
      <c r="C20" s="26" t="s">
        <v>145</v>
      </c>
      <c r="D20" s="26" t="s">
        <v>146</v>
      </c>
      <c r="E20" s="33" t="s">
        <v>147</v>
      </c>
      <c r="K20" s="26"/>
      <c r="P20" s="26"/>
      <c r="U20" s="26"/>
      <c r="V20" s="50"/>
      <c r="W20" s="22"/>
    </row>
    <row r="21" spans="1:23" ht="45" x14ac:dyDescent="0.25">
      <c r="C21" s="26" t="s">
        <v>145</v>
      </c>
      <c r="D21" s="26" t="s">
        <v>225</v>
      </c>
      <c r="E21" s="46" t="s">
        <v>119</v>
      </c>
      <c r="K21" s="26"/>
      <c r="P21" s="26"/>
      <c r="U21" s="26"/>
      <c r="V21" s="50"/>
      <c r="W21" s="22"/>
    </row>
    <row r="22" spans="1:23" x14ac:dyDescent="0.25">
      <c r="A22" s="26" t="s">
        <v>240</v>
      </c>
      <c r="B22" s="26">
        <v>1</v>
      </c>
      <c r="C22" s="26" t="s">
        <v>226</v>
      </c>
      <c r="D22" s="26" t="s">
        <v>148</v>
      </c>
      <c r="E22" s="33" t="s">
        <v>149</v>
      </c>
      <c r="K22" s="26"/>
      <c r="P22" s="26"/>
      <c r="U22" s="26"/>
      <c r="V22" s="50"/>
      <c r="W22" s="22"/>
    </row>
    <row r="23" spans="1:23" ht="30" x14ac:dyDescent="0.25">
      <c r="C23" s="26" t="s">
        <v>226</v>
      </c>
      <c r="D23" s="26" t="s">
        <v>227</v>
      </c>
      <c r="E23" s="46" t="s">
        <v>119</v>
      </c>
      <c r="K23" s="26"/>
      <c r="P23" s="26"/>
      <c r="U23" s="26"/>
      <c r="V23" s="50"/>
      <c r="W23" s="22"/>
    </row>
    <row r="24" spans="1:23" x14ac:dyDescent="0.25">
      <c r="A24" s="26" t="s">
        <v>239</v>
      </c>
      <c r="B24" s="26">
        <v>1</v>
      </c>
      <c r="C24" s="26" t="s">
        <v>150</v>
      </c>
      <c r="D24" s="26" t="s">
        <v>151</v>
      </c>
      <c r="E24" s="33" t="s">
        <v>152</v>
      </c>
      <c r="K24" s="26"/>
      <c r="P24" s="26"/>
      <c r="U24" s="26"/>
      <c r="V24" s="50"/>
      <c r="W24" s="22"/>
    </row>
    <row r="25" spans="1:23" ht="45" x14ac:dyDescent="0.25">
      <c r="C25" s="26" t="s">
        <v>150</v>
      </c>
      <c r="D25" s="26" t="s">
        <v>88</v>
      </c>
      <c r="E25" s="46" t="s">
        <v>119</v>
      </c>
      <c r="K25" s="26"/>
      <c r="P25" s="26"/>
      <c r="U25" s="26"/>
      <c r="V25" s="50"/>
      <c r="W25" s="22"/>
    </row>
    <row r="26" spans="1:23" x14ac:dyDescent="0.25">
      <c r="A26" s="26" t="s">
        <v>240</v>
      </c>
      <c r="B26" s="26">
        <v>1</v>
      </c>
      <c r="C26" s="26" t="s">
        <v>153</v>
      </c>
      <c r="D26" s="26" t="s">
        <v>155</v>
      </c>
      <c r="E26" s="33" t="s">
        <v>154</v>
      </c>
      <c r="K26" s="26"/>
      <c r="P26" s="26"/>
      <c r="U26" s="26"/>
      <c r="V26" s="50"/>
      <c r="W26" s="22"/>
    </row>
    <row r="27" spans="1:23" ht="45" x14ac:dyDescent="0.25">
      <c r="C27" s="26" t="s">
        <v>153</v>
      </c>
      <c r="D27" s="26" t="s">
        <v>228</v>
      </c>
      <c r="E27" s="46" t="s">
        <v>119</v>
      </c>
      <c r="K27" s="26"/>
      <c r="P27" s="26"/>
      <c r="U27" s="26"/>
      <c r="V27" s="50"/>
      <c r="W27" s="22"/>
    </row>
    <row r="28" spans="1:23" x14ac:dyDescent="0.25">
      <c r="A28" s="26" t="s">
        <v>242</v>
      </c>
      <c r="B28" s="26">
        <v>2</v>
      </c>
      <c r="C28" s="26" t="s">
        <v>156</v>
      </c>
      <c r="D28" s="26" t="s">
        <v>157</v>
      </c>
      <c r="E28" s="97" t="s">
        <v>158</v>
      </c>
      <c r="K28" s="26"/>
      <c r="P28" s="26"/>
      <c r="U28" s="26"/>
      <c r="V28" s="50"/>
      <c r="W28" s="22"/>
    </row>
    <row r="29" spans="1:23" ht="45" x14ac:dyDescent="0.25">
      <c r="C29" s="26" t="s">
        <v>156</v>
      </c>
      <c r="D29" s="26" t="s">
        <v>229</v>
      </c>
      <c r="E29" s="46" t="s">
        <v>119</v>
      </c>
      <c r="K29" s="26"/>
      <c r="P29" s="26"/>
      <c r="U29" s="26"/>
      <c r="V29" s="50"/>
      <c r="W29" s="22"/>
    </row>
    <row r="30" spans="1:23" x14ac:dyDescent="0.25">
      <c r="A30" s="26" t="s">
        <v>239</v>
      </c>
      <c r="B30" s="26">
        <v>1</v>
      </c>
      <c r="C30" s="26" t="s">
        <v>159</v>
      </c>
      <c r="D30" s="26" t="s">
        <v>160</v>
      </c>
      <c r="E30" s="97" t="s">
        <v>161</v>
      </c>
      <c r="K30" s="26"/>
      <c r="P30" s="26"/>
      <c r="U30" s="26"/>
      <c r="V30" s="50"/>
      <c r="W30" s="22"/>
    </row>
    <row r="31" spans="1:23" ht="45" x14ac:dyDescent="0.25">
      <c r="C31" s="26" t="s">
        <v>159</v>
      </c>
      <c r="D31" s="26" t="s">
        <v>230</v>
      </c>
      <c r="E31" s="46" t="s">
        <v>119</v>
      </c>
      <c r="K31" s="26"/>
      <c r="P31" s="26"/>
      <c r="U31" s="26"/>
      <c r="V31" s="50"/>
      <c r="W31" s="22"/>
    </row>
    <row r="32" spans="1:23" x14ac:dyDescent="0.25">
      <c r="A32" s="26" t="s">
        <v>242</v>
      </c>
      <c r="B32" s="26">
        <v>2</v>
      </c>
      <c r="C32" s="26" t="s">
        <v>162</v>
      </c>
      <c r="D32" s="26" t="s">
        <v>163</v>
      </c>
      <c r="E32" s="97" t="s">
        <v>164</v>
      </c>
      <c r="K32" s="26"/>
      <c r="P32" s="26"/>
      <c r="U32" s="26"/>
      <c r="V32" s="50"/>
      <c r="W32" s="22"/>
    </row>
    <row r="33" spans="1:23" ht="30" x14ac:dyDescent="0.25">
      <c r="C33" s="26" t="s">
        <v>162</v>
      </c>
      <c r="D33" s="26" t="s">
        <v>231</v>
      </c>
      <c r="E33" s="46" t="s">
        <v>119</v>
      </c>
      <c r="K33" s="26"/>
      <c r="P33" s="26"/>
      <c r="U33" s="26"/>
      <c r="V33" s="50"/>
      <c r="W33" s="22"/>
    </row>
    <row r="34" spans="1:23" x14ac:dyDescent="0.25">
      <c r="A34" s="26" t="s">
        <v>242</v>
      </c>
      <c r="B34" s="26">
        <v>2</v>
      </c>
      <c r="C34" s="26" t="s">
        <v>165</v>
      </c>
      <c r="D34" s="26" t="s">
        <v>166</v>
      </c>
      <c r="E34" s="97" t="s">
        <v>167</v>
      </c>
      <c r="K34" s="26"/>
      <c r="P34" s="26"/>
      <c r="U34" s="26"/>
      <c r="V34" s="50"/>
      <c r="W34" s="22"/>
    </row>
    <row r="35" spans="1:23" ht="45" x14ac:dyDescent="0.25">
      <c r="C35" s="26" t="s">
        <v>165</v>
      </c>
      <c r="D35" s="26" t="s">
        <v>232</v>
      </c>
      <c r="E35" s="46" t="s">
        <v>119</v>
      </c>
      <c r="K35" s="26"/>
      <c r="P35" s="26"/>
      <c r="U35" s="26"/>
      <c r="V35" s="50"/>
      <c r="W35" s="22"/>
    </row>
    <row r="36" spans="1:23" x14ac:dyDescent="0.25">
      <c r="A36" s="26" t="s">
        <v>242</v>
      </c>
      <c r="B36" s="26">
        <v>2</v>
      </c>
      <c r="C36" s="26" t="s">
        <v>168</v>
      </c>
      <c r="D36" s="26" t="s">
        <v>169</v>
      </c>
      <c r="E36" s="97" t="s">
        <v>170</v>
      </c>
      <c r="K36" s="26"/>
      <c r="P36" s="26"/>
      <c r="U36" s="26"/>
      <c r="V36" s="50"/>
      <c r="W36" s="22"/>
    </row>
    <row r="37" spans="1:23" ht="45" x14ac:dyDescent="0.25">
      <c r="C37" s="26" t="s">
        <v>168</v>
      </c>
      <c r="D37" s="26" t="s">
        <v>233</v>
      </c>
      <c r="E37" s="46" t="s">
        <v>119</v>
      </c>
      <c r="K37" s="26"/>
      <c r="P37" s="26"/>
      <c r="U37" s="26"/>
      <c r="V37" s="50"/>
      <c r="W37" s="22"/>
    </row>
    <row r="38" spans="1:23" x14ac:dyDescent="0.25">
      <c r="A38" s="26" t="s">
        <v>242</v>
      </c>
      <c r="B38" s="26">
        <v>2</v>
      </c>
      <c r="C38" s="26" t="s">
        <v>171</v>
      </c>
      <c r="D38" s="26" t="s">
        <v>172</v>
      </c>
      <c r="E38" s="97" t="s">
        <v>173</v>
      </c>
      <c r="K38" s="26"/>
      <c r="P38" s="26"/>
      <c r="U38" s="26"/>
      <c r="V38" s="50"/>
      <c r="W38" s="22"/>
    </row>
    <row r="39" spans="1:23" ht="45" x14ac:dyDescent="0.25">
      <c r="C39" s="26" t="s">
        <v>171</v>
      </c>
      <c r="D39" s="26" t="s">
        <v>234</v>
      </c>
      <c r="E39" s="46" t="s">
        <v>119</v>
      </c>
      <c r="K39" s="26"/>
      <c r="P39" s="26"/>
      <c r="U39" s="26"/>
      <c r="V39" s="50"/>
      <c r="W39" s="22"/>
    </row>
    <row r="40" spans="1:23" x14ac:dyDescent="0.25">
      <c r="A40" s="26" t="s">
        <v>242</v>
      </c>
      <c r="C40" s="26" t="s">
        <v>174</v>
      </c>
      <c r="D40" s="26" t="s">
        <v>175</v>
      </c>
      <c r="E40" s="97" t="s">
        <v>176</v>
      </c>
      <c r="K40" s="26"/>
      <c r="P40" s="26"/>
      <c r="U40" s="26"/>
      <c r="V40" s="50"/>
      <c r="W40" s="22"/>
    </row>
    <row r="41" spans="1:23" ht="45" x14ac:dyDescent="0.25">
      <c r="C41" s="26" t="s">
        <v>174</v>
      </c>
      <c r="D41" s="26" t="s">
        <v>235</v>
      </c>
      <c r="E41" s="46" t="s">
        <v>119</v>
      </c>
      <c r="K41" s="26"/>
      <c r="P41" s="26"/>
      <c r="U41" s="26"/>
      <c r="V41" s="50"/>
      <c r="W41" s="22"/>
    </row>
    <row r="42" spans="1:23" x14ac:dyDescent="0.25">
      <c r="A42" s="26" t="s">
        <v>276</v>
      </c>
      <c r="C42" s="26" t="s">
        <v>177</v>
      </c>
      <c r="D42" s="26" t="s">
        <v>178</v>
      </c>
      <c r="E42" s="97" t="s">
        <v>179</v>
      </c>
      <c r="K42" s="26"/>
      <c r="P42" s="26"/>
      <c r="U42" s="26"/>
      <c r="V42" s="50"/>
      <c r="W42" s="22"/>
    </row>
    <row r="43" spans="1:23" ht="30" x14ac:dyDescent="0.25">
      <c r="C43" s="26" t="s">
        <v>177</v>
      </c>
      <c r="D43" s="26" t="s">
        <v>236</v>
      </c>
      <c r="E43" s="46" t="s">
        <v>119</v>
      </c>
      <c r="K43" s="26"/>
      <c r="P43" s="26"/>
      <c r="U43" s="26"/>
      <c r="V43" s="50"/>
      <c r="W43" s="22"/>
    </row>
    <row r="44" spans="1:23" x14ac:dyDescent="0.25">
      <c r="A44" s="26" t="s">
        <v>242</v>
      </c>
      <c r="B44" s="26">
        <v>2</v>
      </c>
      <c r="C44" s="26" t="s">
        <v>180</v>
      </c>
      <c r="D44" s="26" t="s">
        <v>182</v>
      </c>
      <c r="E44" s="97" t="s">
        <v>181</v>
      </c>
      <c r="K44" s="26"/>
      <c r="P44" s="26"/>
      <c r="U44" s="26"/>
      <c r="V44" s="50"/>
      <c r="W44" s="22"/>
    </row>
    <row r="45" spans="1:23" ht="45" x14ac:dyDescent="0.25">
      <c r="C45" s="26" t="s">
        <v>180</v>
      </c>
      <c r="D45" s="26" t="s">
        <v>213</v>
      </c>
      <c r="E45" s="46" t="s">
        <v>119</v>
      </c>
      <c r="K45" s="26"/>
      <c r="P45" s="26"/>
      <c r="U45" s="26"/>
      <c r="V45" s="50"/>
      <c r="W45" s="22"/>
    </row>
    <row r="46" spans="1:23" x14ac:dyDescent="0.25">
      <c r="A46" s="26" t="s">
        <v>243</v>
      </c>
      <c r="B46" s="26">
        <v>1</v>
      </c>
      <c r="C46" s="26" t="s">
        <v>183</v>
      </c>
      <c r="D46" s="26" t="s">
        <v>184</v>
      </c>
      <c r="E46" s="97" t="s">
        <v>185</v>
      </c>
      <c r="K46" s="26"/>
      <c r="P46" s="26"/>
      <c r="U46" s="26"/>
      <c r="V46" s="50"/>
      <c r="W46" s="22"/>
    </row>
    <row r="47" spans="1:23" ht="45" x14ac:dyDescent="0.25">
      <c r="C47" s="26" t="s">
        <v>183</v>
      </c>
      <c r="D47" s="26" t="s">
        <v>237</v>
      </c>
      <c r="E47" s="46" t="s">
        <v>119</v>
      </c>
      <c r="K47" s="26"/>
      <c r="P47" s="26"/>
      <c r="U47" s="26"/>
      <c r="V47" s="50"/>
      <c r="W47" s="22"/>
    </row>
    <row r="48" spans="1:23" x14ac:dyDescent="0.25">
      <c r="A48" s="26" t="s">
        <v>243</v>
      </c>
      <c r="B48" s="26">
        <v>1</v>
      </c>
      <c r="C48" s="26" t="s">
        <v>186</v>
      </c>
      <c r="D48" s="26" t="s">
        <v>187</v>
      </c>
      <c r="E48" s="97" t="s">
        <v>188</v>
      </c>
      <c r="K48" s="26"/>
      <c r="P48" s="26"/>
      <c r="U48" s="26"/>
      <c r="V48" s="50"/>
      <c r="W48" s="22"/>
    </row>
    <row r="49" spans="1:23" x14ac:dyDescent="0.25">
      <c r="C49" s="26" t="s">
        <v>186</v>
      </c>
      <c r="E49" s="46" t="s">
        <v>119</v>
      </c>
      <c r="K49" s="26"/>
      <c r="P49" s="26"/>
      <c r="U49" s="26"/>
      <c r="V49" s="50"/>
      <c r="W49" s="22"/>
    </row>
    <row r="50" spans="1:23" x14ac:dyDescent="0.25">
      <c r="A50" s="26" t="s">
        <v>244</v>
      </c>
      <c r="B50" s="26">
        <v>1</v>
      </c>
      <c r="C50" s="26" t="s">
        <v>189</v>
      </c>
      <c r="D50" s="26" t="s">
        <v>190</v>
      </c>
      <c r="E50" s="97" t="s">
        <v>191</v>
      </c>
      <c r="K50" s="26"/>
      <c r="P50" s="26"/>
      <c r="U50" s="26"/>
      <c r="V50" s="50"/>
      <c r="W50" s="22"/>
    </row>
    <row r="51" spans="1:23" x14ac:dyDescent="0.25">
      <c r="C51" s="26" t="s">
        <v>189</v>
      </c>
      <c r="E51" s="46" t="s">
        <v>119</v>
      </c>
      <c r="K51" s="26"/>
      <c r="P51" s="26"/>
      <c r="U51" s="26"/>
      <c r="V51" s="50"/>
      <c r="W51" s="22"/>
    </row>
    <row r="52" spans="1:23" x14ac:dyDescent="0.25">
      <c r="A52" s="26" t="s">
        <v>277</v>
      </c>
      <c r="B52" s="26">
        <v>3</v>
      </c>
      <c r="C52" s="26" t="s">
        <v>192</v>
      </c>
      <c r="D52" s="26" t="s">
        <v>193</v>
      </c>
      <c r="E52" s="97" t="s">
        <v>194</v>
      </c>
      <c r="K52" s="26"/>
      <c r="P52" s="26"/>
      <c r="U52" s="26"/>
      <c r="V52" s="50"/>
      <c r="W52" s="22"/>
    </row>
    <row r="53" spans="1:23" x14ac:dyDescent="0.25">
      <c r="C53" s="26" t="s">
        <v>192</v>
      </c>
      <c r="E53" s="46" t="s">
        <v>119</v>
      </c>
      <c r="K53" s="26"/>
      <c r="P53" s="26"/>
      <c r="U53" s="26"/>
      <c r="V53" s="50"/>
      <c r="W53" s="22"/>
    </row>
    <row r="54" spans="1:23" x14ac:dyDescent="0.25">
      <c r="A54" s="26" t="s">
        <v>277</v>
      </c>
      <c r="B54" s="26">
        <v>3</v>
      </c>
      <c r="C54" s="26" t="s">
        <v>195</v>
      </c>
      <c r="D54" s="26" t="s">
        <v>196</v>
      </c>
      <c r="E54" s="97" t="s">
        <v>197</v>
      </c>
      <c r="K54" s="26"/>
      <c r="P54" s="26"/>
      <c r="U54" s="26"/>
      <c r="V54" s="50"/>
      <c r="W54" s="22"/>
    </row>
    <row r="55" spans="1:23" ht="60" x14ac:dyDescent="0.25">
      <c r="A55" s="26" t="s">
        <v>245</v>
      </c>
      <c r="C55" s="26" t="s">
        <v>195</v>
      </c>
      <c r="E55" s="46" t="s">
        <v>119</v>
      </c>
      <c r="K55" s="26"/>
      <c r="P55" s="26"/>
      <c r="U55" s="26"/>
      <c r="V55" s="50"/>
      <c r="W55" s="22"/>
    </row>
    <row r="56" spans="1:23" x14ac:dyDescent="0.25">
      <c r="A56" s="26" t="s">
        <v>277</v>
      </c>
      <c r="B56" s="26">
        <v>2</v>
      </c>
      <c r="C56" s="26" t="s">
        <v>198</v>
      </c>
      <c r="D56" s="26" t="s">
        <v>200</v>
      </c>
      <c r="E56" s="33" t="s">
        <v>199</v>
      </c>
      <c r="K56" s="26"/>
      <c r="P56" s="26"/>
      <c r="U56" s="26"/>
      <c r="V56" s="50"/>
      <c r="W56" s="22"/>
    </row>
    <row r="57" spans="1:23" ht="30" x14ac:dyDescent="0.25">
      <c r="A57" s="26" t="s">
        <v>246</v>
      </c>
      <c r="C57" s="26" t="s">
        <v>198</v>
      </c>
      <c r="E57" s="46" t="s">
        <v>119</v>
      </c>
      <c r="K57" s="26"/>
      <c r="P57" s="26"/>
      <c r="U57" s="26"/>
      <c r="V57" s="50"/>
      <c r="W57" s="22"/>
    </row>
    <row r="58" spans="1:23" x14ac:dyDescent="0.25">
      <c r="A58" s="26" t="s">
        <v>277</v>
      </c>
      <c r="B58" s="26">
        <v>2</v>
      </c>
      <c r="C58" s="26" t="s">
        <v>201</v>
      </c>
      <c r="D58" s="26" t="s">
        <v>202</v>
      </c>
      <c r="E58" s="97" t="s">
        <v>203</v>
      </c>
      <c r="K58" s="26"/>
      <c r="P58" s="26"/>
      <c r="U58" s="26"/>
      <c r="V58" s="50"/>
      <c r="W58" s="22"/>
    </row>
    <row r="59" spans="1:23" x14ac:dyDescent="0.25">
      <c r="C59" s="26" t="s">
        <v>201</v>
      </c>
      <c r="E59" s="46" t="s">
        <v>119</v>
      </c>
      <c r="K59" s="26"/>
      <c r="P59" s="26"/>
      <c r="U59" s="26"/>
      <c r="V59" s="50"/>
      <c r="W59" s="22"/>
    </row>
    <row r="60" spans="1:23" x14ac:dyDescent="0.25">
      <c r="A60" s="26" t="s">
        <v>278</v>
      </c>
      <c r="B60" s="26">
        <v>2</v>
      </c>
      <c r="C60" s="26" t="s">
        <v>204</v>
      </c>
      <c r="D60" s="26" t="s">
        <v>206</v>
      </c>
      <c r="E60" s="33" t="s">
        <v>205</v>
      </c>
      <c r="K60" s="26"/>
      <c r="P60" s="26"/>
      <c r="U60" s="26"/>
      <c r="V60" s="50"/>
      <c r="W60" s="22"/>
    </row>
    <row r="61" spans="1:23" x14ac:dyDescent="0.25">
      <c r="C61" s="26" t="s">
        <v>204</v>
      </c>
      <c r="E61" s="46" t="s">
        <v>119</v>
      </c>
      <c r="K61" s="26"/>
      <c r="P61" s="26"/>
      <c r="U61" s="26"/>
      <c r="V61" s="50"/>
      <c r="W61" s="22"/>
    </row>
    <row r="62" spans="1:23" x14ac:dyDescent="0.25">
      <c r="A62" s="26" t="s">
        <v>278</v>
      </c>
      <c r="B62" s="26">
        <v>2</v>
      </c>
      <c r="C62" s="26" t="s">
        <v>207</v>
      </c>
      <c r="D62" s="26" t="s">
        <v>208</v>
      </c>
      <c r="E62" s="97" t="s">
        <v>209</v>
      </c>
      <c r="K62" s="26"/>
      <c r="P62" s="26"/>
      <c r="U62" s="26"/>
      <c r="V62" s="50"/>
      <c r="W62" s="22"/>
    </row>
    <row r="63" spans="1:23" ht="30" x14ac:dyDescent="0.25">
      <c r="A63" s="100" t="s">
        <v>247</v>
      </c>
      <c r="C63" s="26" t="s">
        <v>207</v>
      </c>
      <c r="E63" s="46" t="s">
        <v>119</v>
      </c>
      <c r="K63" s="26"/>
      <c r="P63" s="26"/>
      <c r="U63" s="26"/>
      <c r="V63" s="50"/>
      <c r="W63" s="22"/>
    </row>
    <row r="64" spans="1:23" x14ac:dyDescent="0.25">
      <c r="A64" s="26" t="s">
        <v>278</v>
      </c>
      <c r="B64" s="26">
        <v>2</v>
      </c>
      <c r="C64" s="26" t="s">
        <v>210</v>
      </c>
      <c r="D64" s="26" t="s">
        <v>211</v>
      </c>
      <c r="E64" s="97" t="s">
        <v>212</v>
      </c>
      <c r="K64" s="26"/>
      <c r="P64" s="26"/>
      <c r="U64" s="26"/>
      <c r="V64" s="50"/>
      <c r="W64" s="22"/>
    </row>
    <row r="65" spans="1:23" ht="45.75" thickBot="1" x14ac:dyDescent="0.3">
      <c r="A65" s="26" t="s">
        <v>248</v>
      </c>
      <c r="C65" s="26" t="s">
        <v>210</v>
      </c>
      <c r="E65" s="46" t="s">
        <v>119</v>
      </c>
      <c r="K65" s="26"/>
      <c r="P65" s="26"/>
      <c r="U65" s="26"/>
      <c r="V65" s="50"/>
      <c r="W65" s="22"/>
    </row>
    <row r="66" spans="1:23" x14ac:dyDescent="0.25">
      <c r="A66" s="70" t="s">
        <v>103</v>
      </c>
      <c r="B66" s="71">
        <v>5</v>
      </c>
      <c r="C66" s="72" t="s">
        <v>112</v>
      </c>
      <c r="D66" s="72"/>
      <c r="E66" s="73" t="s">
        <v>85</v>
      </c>
      <c r="K66" s="26"/>
      <c r="P66" s="26"/>
      <c r="U66" s="26"/>
      <c r="V66" s="50"/>
      <c r="W66" s="22"/>
    </row>
    <row r="67" spans="1:23" ht="15.75" thickBot="1" x14ac:dyDescent="0.3">
      <c r="A67" s="80"/>
      <c r="B67" s="81"/>
      <c r="C67" s="82" t="s">
        <v>112</v>
      </c>
      <c r="D67" s="82"/>
      <c r="E67" s="83" t="s">
        <v>119</v>
      </c>
      <c r="K67" s="26"/>
      <c r="P67" s="26"/>
      <c r="U67" s="26"/>
      <c r="V67" s="50"/>
      <c r="W67" s="22"/>
    </row>
    <row r="68" spans="1:23" ht="30" x14ac:dyDescent="0.25">
      <c r="A68" s="70" t="s">
        <v>103</v>
      </c>
      <c r="B68" s="71">
        <v>5</v>
      </c>
      <c r="C68" s="72" t="s">
        <v>113</v>
      </c>
      <c r="D68" s="72"/>
      <c r="E68" s="73" t="s">
        <v>95</v>
      </c>
      <c r="K68" s="26"/>
      <c r="P68" s="26"/>
      <c r="U68" s="26"/>
      <c r="V68" s="50"/>
      <c r="W68" s="22"/>
    </row>
    <row r="69" spans="1:23" ht="30.75" thickBot="1" x14ac:dyDescent="0.3">
      <c r="A69" s="80"/>
      <c r="B69" s="81"/>
      <c r="C69" s="82" t="s">
        <v>113</v>
      </c>
      <c r="D69" s="82"/>
      <c r="E69" s="83" t="s">
        <v>119</v>
      </c>
      <c r="K69" s="26"/>
      <c r="P69" s="26"/>
      <c r="U69" s="26"/>
      <c r="V69" s="50"/>
      <c r="W69" s="22"/>
    </row>
    <row r="70" spans="1:23" x14ac:dyDescent="0.25">
      <c r="A70" s="23"/>
      <c r="B70" s="23"/>
      <c r="C70" s="22"/>
      <c r="D70" s="22"/>
      <c r="E70" s="22" t="s">
        <v>116</v>
      </c>
      <c r="F70" s="22">
        <f>COUNT(#REF!)</f>
        <v>0</v>
      </c>
      <c r="G70" s="22">
        <f>COUNT(#REF!)</f>
        <v>0</v>
      </c>
      <c r="H70" s="22">
        <f>COUNT(#REF!)</f>
        <v>0</v>
      </c>
      <c r="I70" s="22">
        <f>COUNT(#REF!)</f>
        <v>0</v>
      </c>
      <c r="J70" s="22">
        <f>COUNT(#REF!)</f>
        <v>0</v>
      </c>
      <c r="K70" s="51">
        <f>SUM(F70:J70)</f>
        <v>0</v>
      </c>
      <c r="L70" s="22">
        <f>COUNT(#REF!)</f>
        <v>0</v>
      </c>
      <c r="M70" s="22">
        <f>COUNT(#REF!)</f>
        <v>0</v>
      </c>
      <c r="N70" s="22">
        <f>COUNT(#REF!)</f>
        <v>0</v>
      </c>
      <c r="O70" s="22">
        <f>COUNT(#REF!)</f>
        <v>0</v>
      </c>
      <c r="P70" s="51">
        <f>SUM(L70:O70)</f>
        <v>0</v>
      </c>
      <c r="Q70" s="22">
        <f>COUNT(#REF!)</f>
        <v>0</v>
      </c>
      <c r="R70" s="22">
        <f>COUNT(#REF!)</f>
        <v>0</v>
      </c>
      <c r="S70" s="22">
        <f>COUNT(#REF!)</f>
        <v>0</v>
      </c>
      <c r="T70" s="22">
        <f>COUNT(#REF!)</f>
        <v>0</v>
      </c>
      <c r="U70" s="52">
        <f>SUM(Q70:T70)</f>
        <v>0</v>
      </c>
      <c r="V70" s="50"/>
      <c r="W70" s="22"/>
    </row>
    <row r="71" spans="1:23" x14ac:dyDescent="0.25">
      <c r="A71" s="21"/>
      <c r="B71" s="25"/>
      <c r="E71" s="22" t="s">
        <v>117</v>
      </c>
      <c r="F71" s="22">
        <f>40-F70</f>
        <v>40</v>
      </c>
      <c r="G71" s="22">
        <f>40-G70</f>
        <v>40</v>
      </c>
      <c r="H71" s="22">
        <f>40-H70</f>
        <v>40</v>
      </c>
      <c r="I71" s="22">
        <f>40-I70</f>
        <v>40</v>
      </c>
      <c r="J71" s="22">
        <f>40-J70</f>
        <v>40</v>
      </c>
      <c r="K71" s="51">
        <f>SUM(F71:J71)</f>
        <v>200</v>
      </c>
      <c r="L71" s="22">
        <f>40-L70</f>
        <v>40</v>
      </c>
      <c r="M71" s="22">
        <f>40-M70</f>
        <v>40</v>
      </c>
      <c r="N71" s="22">
        <f>40-N70</f>
        <v>40</v>
      </c>
      <c r="O71" s="22">
        <f>40-O70</f>
        <v>40</v>
      </c>
      <c r="P71" s="51">
        <f>SUM(L71:O71)</f>
        <v>160</v>
      </c>
      <c r="Q71" s="22">
        <f>40-Q70</f>
        <v>40</v>
      </c>
      <c r="R71" s="22">
        <f>40-R70</f>
        <v>40</v>
      </c>
      <c r="S71" s="22">
        <f>40-S70</f>
        <v>40</v>
      </c>
      <c r="T71" s="22">
        <f>40-T70</f>
        <v>40</v>
      </c>
      <c r="U71" s="52">
        <f>SUM(Q71:T71)</f>
        <v>160</v>
      </c>
    </row>
    <row r="72" spans="1:23" x14ac:dyDescent="0.25">
      <c r="A72" s="21"/>
      <c r="B72" s="25"/>
      <c r="E72" s="53"/>
    </row>
    <row r="73" spans="1:23" x14ac:dyDescent="0.25">
      <c r="A73" s="25"/>
      <c r="B73" s="25"/>
      <c r="E73" s="22"/>
    </row>
    <row r="74" spans="1:23" x14ac:dyDescent="0.25">
      <c r="A74" s="25"/>
      <c r="B74" s="25"/>
      <c r="E74" s="22"/>
    </row>
    <row r="75" spans="1:23" x14ac:dyDescent="0.25">
      <c r="A75" s="20"/>
      <c r="B75" s="25"/>
      <c r="E75" s="22"/>
    </row>
    <row r="76" spans="1:23" x14ac:dyDescent="0.25">
      <c r="B76" s="25"/>
    </row>
    <row r="131" spans="1:1" x14ac:dyDescent="0.25">
      <c r="A131" s="38"/>
    </row>
  </sheetData>
  <sortState ref="A6:AC85">
    <sortCondition descending="1" ref="V6:V85"/>
  </sortState>
  <mergeCells count="4">
    <mergeCell ref="C2:V2"/>
    <mergeCell ref="F4:K4"/>
    <mergeCell ref="L4:P4"/>
    <mergeCell ref="Q4:U4"/>
  </mergeCells>
  <hyperlinks>
    <hyperlink ref="A63" r:id="rId1"/>
  </hyperlinks>
  <pageMargins left="0.7" right="0.7" top="0.75" bottom="0.75" header="0.3" footer="0.3"/>
  <pageSetup paperSize="9" orientation="portrait" verticalDpi="597"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1"/>
  <sheetViews>
    <sheetView zoomScale="80" zoomScaleNormal="80" workbookViewId="0">
      <pane xSplit="4" ySplit="5" topLeftCell="Q6" activePane="bottomRight" state="frozen"/>
      <selection pane="topRight" activeCell="C1" sqref="C1"/>
      <selection pane="bottomLeft" activeCell="A4" sqref="A4"/>
      <selection pane="bottomRight" activeCell="Y5" sqref="Y5"/>
    </sheetView>
  </sheetViews>
  <sheetFormatPr baseColWidth="10" defaultColWidth="42" defaultRowHeight="15" x14ac:dyDescent="0.25"/>
  <cols>
    <col min="1" max="1" width="19.625" style="26" bestFit="1" customWidth="1"/>
    <col min="2" max="2" width="8.875" style="26" bestFit="1" customWidth="1"/>
    <col min="3" max="3" width="23" style="26" bestFit="1" customWidth="1"/>
    <col min="4" max="4" width="24.375" style="33" bestFit="1" customWidth="1"/>
    <col min="5" max="5" width="8.25" style="26" customWidth="1"/>
    <col min="6" max="9" width="7.375" style="26" customWidth="1"/>
    <col min="10" max="10" width="7.375" style="34" customWidth="1"/>
    <col min="11" max="14" width="7.375" style="26" customWidth="1"/>
    <col min="15" max="15" width="7.375" style="34" customWidth="1"/>
    <col min="16" max="19" width="7.375" style="26" customWidth="1"/>
    <col min="20" max="21" width="7.375" style="34" customWidth="1"/>
    <col min="22" max="22" width="42" style="26"/>
    <col min="23" max="23" width="27.625" style="26" customWidth="1"/>
    <col min="24" max="25" width="10.125" style="26" customWidth="1"/>
    <col min="26" max="16384" width="42" style="26"/>
  </cols>
  <sheetData>
    <row r="1" spans="1:23" x14ac:dyDescent="0.25">
      <c r="C1" s="27"/>
      <c r="D1" s="28"/>
      <c r="E1" s="27"/>
      <c r="F1" s="27"/>
      <c r="G1" s="27"/>
      <c r="H1" s="27"/>
      <c r="I1" s="27"/>
      <c r="J1" s="29"/>
      <c r="K1" s="27"/>
      <c r="L1" s="27"/>
      <c r="M1" s="27"/>
      <c r="N1" s="27"/>
      <c r="O1" s="29"/>
      <c r="P1" s="27"/>
      <c r="Q1" s="27"/>
      <c r="R1" s="27"/>
      <c r="S1" s="27"/>
      <c r="T1" s="29"/>
      <c r="U1" s="29"/>
    </row>
    <row r="2" spans="1:23" x14ac:dyDescent="0.25">
      <c r="C2" s="122" t="s">
        <v>19</v>
      </c>
      <c r="D2" s="122"/>
      <c r="E2" s="122"/>
      <c r="F2" s="122"/>
      <c r="G2" s="122"/>
      <c r="H2" s="122"/>
      <c r="I2" s="122"/>
      <c r="J2" s="122"/>
      <c r="K2" s="122"/>
      <c r="L2" s="122"/>
      <c r="M2" s="122"/>
      <c r="N2" s="122"/>
      <c r="O2" s="122"/>
      <c r="P2" s="122"/>
      <c r="Q2" s="122"/>
      <c r="R2" s="122"/>
      <c r="S2" s="122"/>
      <c r="T2" s="122"/>
      <c r="U2" s="122"/>
    </row>
    <row r="3" spans="1:23" x14ac:dyDescent="0.25">
      <c r="C3" s="27"/>
      <c r="D3" s="28"/>
      <c r="E3" s="27"/>
      <c r="F3" s="27"/>
      <c r="G3" s="27"/>
      <c r="H3" s="27"/>
      <c r="I3" s="27"/>
      <c r="J3" s="29"/>
      <c r="K3" s="27"/>
      <c r="L3" s="27"/>
      <c r="M3" s="27"/>
      <c r="N3" s="27"/>
      <c r="O3" s="29"/>
      <c r="P3" s="27"/>
      <c r="Q3" s="27"/>
      <c r="R3" s="27"/>
      <c r="S3" s="27"/>
      <c r="T3" s="29"/>
      <c r="U3" s="29"/>
    </row>
    <row r="4" spans="1:23" ht="19.5" customHeight="1" x14ac:dyDescent="0.25">
      <c r="A4" s="30" t="s">
        <v>104</v>
      </c>
      <c r="B4" s="30" t="s">
        <v>120</v>
      </c>
      <c r="C4" s="30" t="s">
        <v>18</v>
      </c>
      <c r="D4" s="30" t="s">
        <v>17</v>
      </c>
      <c r="E4" s="121" t="s">
        <v>4</v>
      </c>
      <c r="F4" s="121"/>
      <c r="G4" s="121"/>
      <c r="H4" s="121"/>
      <c r="I4" s="121"/>
      <c r="J4" s="121"/>
      <c r="K4" s="121" t="s">
        <v>9</v>
      </c>
      <c r="L4" s="121"/>
      <c r="M4" s="121"/>
      <c r="N4" s="121"/>
      <c r="O4" s="121"/>
      <c r="P4" s="121" t="s">
        <v>16</v>
      </c>
      <c r="Q4" s="121"/>
      <c r="R4" s="121"/>
      <c r="S4" s="121"/>
      <c r="T4" s="121"/>
      <c r="U4" s="31"/>
      <c r="V4" s="26" t="s">
        <v>111</v>
      </c>
    </row>
    <row r="5" spans="1:23" s="32" customFormat="1" ht="137.25" customHeight="1" x14ac:dyDescent="0.25">
      <c r="A5" s="43"/>
      <c r="B5" s="43"/>
      <c r="C5" s="40"/>
      <c r="D5" s="40"/>
      <c r="E5" s="35" t="s">
        <v>1</v>
      </c>
      <c r="F5" s="36" t="s">
        <v>2</v>
      </c>
      <c r="G5" s="36" t="s">
        <v>0</v>
      </c>
      <c r="H5" s="36" t="s">
        <v>3</v>
      </c>
      <c r="I5" s="36" t="s">
        <v>20</v>
      </c>
      <c r="J5" s="37" t="s">
        <v>10</v>
      </c>
      <c r="K5" s="36" t="s">
        <v>5</v>
      </c>
      <c r="L5" s="36" t="s">
        <v>6</v>
      </c>
      <c r="M5" s="36" t="s">
        <v>7</v>
      </c>
      <c r="N5" s="36" t="s">
        <v>8</v>
      </c>
      <c r="O5" s="37" t="s">
        <v>10</v>
      </c>
      <c r="P5" s="36" t="s">
        <v>11</v>
      </c>
      <c r="Q5" s="36" t="s">
        <v>12</v>
      </c>
      <c r="R5" s="36" t="s">
        <v>13</v>
      </c>
      <c r="S5" s="36" t="s">
        <v>14</v>
      </c>
      <c r="T5" s="37" t="s">
        <v>10</v>
      </c>
      <c r="U5" s="37" t="s">
        <v>15</v>
      </c>
      <c r="V5" s="44" t="s">
        <v>122</v>
      </c>
      <c r="W5" s="54" t="s">
        <v>121</v>
      </c>
    </row>
    <row r="6" spans="1:23" s="98" customFormat="1" ht="18" customHeight="1" x14ac:dyDescent="0.25">
      <c r="A6" s="39"/>
      <c r="B6" s="39"/>
      <c r="C6" s="99"/>
      <c r="D6" s="58"/>
      <c r="E6" s="45"/>
      <c r="F6" s="45"/>
      <c r="G6" s="45"/>
      <c r="H6" s="45"/>
      <c r="I6" s="45"/>
      <c r="J6" s="56"/>
      <c r="K6" s="45"/>
      <c r="L6" s="45"/>
      <c r="M6" s="45"/>
      <c r="N6" s="45"/>
      <c r="O6" s="56"/>
      <c r="P6" s="45"/>
      <c r="Q6" s="45"/>
      <c r="R6" s="45"/>
      <c r="S6" s="39"/>
      <c r="T6" s="60"/>
      <c r="U6" s="60"/>
      <c r="V6" s="61"/>
    </row>
    <row r="7" spans="1:23" s="98" customFormat="1" ht="18" customHeight="1" x14ac:dyDescent="0.25">
      <c r="A7" s="39"/>
      <c r="B7" s="39"/>
      <c r="C7" s="99"/>
      <c r="D7" s="58"/>
      <c r="E7" s="45"/>
      <c r="F7" s="45"/>
      <c r="G7" s="45"/>
      <c r="H7" s="45"/>
      <c r="I7" s="45"/>
      <c r="J7" s="56"/>
      <c r="K7" s="45"/>
      <c r="L7" s="45"/>
      <c r="M7" s="45"/>
      <c r="N7" s="45"/>
      <c r="O7" s="56"/>
      <c r="P7" s="45"/>
      <c r="Q7" s="45"/>
      <c r="R7" s="45"/>
      <c r="S7" s="39"/>
      <c r="T7" s="60"/>
      <c r="U7" s="60"/>
      <c r="V7" s="61"/>
    </row>
    <row r="8" spans="1:23" s="98" customFormat="1" ht="18" customHeight="1" x14ac:dyDescent="0.25">
      <c r="A8" s="39"/>
      <c r="B8" s="39"/>
      <c r="C8" s="99"/>
      <c r="D8" s="58"/>
      <c r="E8" s="45"/>
      <c r="F8" s="45"/>
      <c r="G8" s="45"/>
      <c r="H8" s="45"/>
      <c r="I8" s="45"/>
      <c r="J8" s="56"/>
      <c r="K8" s="45"/>
      <c r="L8" s="45"/>
      <c r="M8" s="45"/>
      <c r="N8" s="45"/>
      <c r="O8" s="56"/>
      <c r="P8" s="45"/>
      <c r="Q8" s="45"/>
      <c r="R8" s="45"/>
      <c r="S8" s="39"/>
      <c r="T8" s="60"/>
      <c r="U8" s="60"/>
      <c r="V8" s="61"/>
    </row>
    <row r="9" spans="1:23" s="98" customFormat="1" ht="18" customHeight="1" x14ac:dyDescent="0.25">
      <c r="A9" s="39"/>
      <c r="B9" s="39"/>
      <c r="C9" s="99"/>
      <c r="D9" s="58"/>
      <c r="E9" s="45"/>
      <c r="F9" s="45"/>
      <c r="G9" s="45"/>
      <c r="H9" s="45"/>
      <c r="I9" s="45"/>
      <c r="J9" s="56"/>
      <c r="K9" s="45"/>
      <c r="L9" s="45"/>
      <c r="M9" s="45"/>
      <c r="N9" s="45"/>
      <c r="O9" s="56"/>
      <c r="P9" s="45"/>
      <c r="Q9" s="45"/>
      <c r="R9" s="45"/>
      <c r="S9" s="39"/>
      <c r="T9" s="60"/>
      <c r="U9" s="60"/>
      <c r="V9" s="61"/>
    </row>
    <row r="10" spans="1:23" s="98" customFormat="1" ht="18" customHeight="1" x14ac:dyDescent="0.25">
      <c r="A10" s="39"/>
      <c r="B10" s="39"/>
      <c r="C10" s="99"/>
      <c r="D10" s="58"/>
      <c r="E10" s="45"/>
      <c r="F10" s="45"/>
      <c r="G10" s="45"/>
      <c r="H10" s="45"/>
      <c r="I10" s="45"/>
      <c r="J10" s="56"/>
      <c r="K10" s="45"/>
      <c r="L10" s="45"/>
      <c r="M10" s="45"/>
      <c r="N10" s="45"/>
      <c r="O10" s="56"/>
      <c r="P10" s="45"/>
      <c r="Q10" s="45"/>
      <c r="R10" s="45"/>
      <c r="S10" s="39"/>
      <c r="T10" s="60"/>
      <c r="U10" s="60"/>
      <c r="V10" s="61"/>
    </row>
    <row r="11" spans="1:23" s="98" customFormat="1" ht="18" customHeight="1" x14ac:dyDescent="0.25">
      <c r="A11" s="39"/>
      <c r="B11" s="39"/>
      <c r="C11" s="99"/>
      <c r="D11" s="58"/>
      <c r="E11" s="45"/>
      <c r="F11" s="45"/>
      <c r="G11" s="45"/>
      <c r="H11" s="45"/>
      <c r="I11" s="45"/>
      <c r="J11" s="56"/>
      <c r="K11" s="45"/>
      <c r="L11" s="45"/>
      <c r="M11" s="45"/>
      <c r="N11" s="45"/>
      <c r="O11" s="56"/>
      <c r="P11" s="45"/>
      <c r="Q11" s="45"/>
      <c r="R11" s="45"/>
      <c r="S11" s="39"/>
      <c r="T11" s="60"/>
      <c r="U11" s="60"/>
      <c r="V11" s="61"/>
    </row>
    <row r="12" spans="1:23" s="98" customFormat="1" ht="18" customHeight="1" x14ac:dyDescent="0.25">
      <c r="A12" s="39"/>
      <c r="B12" s="39"/>
      <c r="C12" s="99"/>
      <c r="D12" s="58"/>
      <c r="E12" s="45"/>
      <c r="F12" s="45"/>
      <c r="G12" s="45"/>
      <c r="H12" s="45"/>
      <c r="I12" s="45"/>
      <c r="J12" s="56"/>
      <c r="K12" s="45"/>
      <c r="L12" s="45"/>
      <c r="M12" s="45"/>
      <c r="N12" s="45"/>
      <c r="O12" s="56"/>
      <c r="P12" s="45"/>
      <c r="Q12" s="45"/>
      <c r="R12" s="45"/>
      <c r="S12" s="39"/>
      <c r="T12" s="60"/>
      <c r="U12" s="60"/>
      <c r="V12" s="61"/>
    </row>
    <row r="13" spans="1:23" s="98" customFormat="1" ht="18" customHeight="1" x14ac:dyDescent="0.25">
      <c r="A13" s="39"/>
      <c r="B13" s="39"/>
      <c r="C13" s="99"/>
      <c r="D13" s="58"/>
      <c r="E13" s="45"/>
      <c r="F13" s="45"/>
      <c r="G13" s="45"/>
      <c r="H13" s="45"/>
      <c r="I13" s="45"/>
      <c r="J13" s="56"/>
      <c r="K13" s="45"/>
      <c r="L13" s="45"/>
      <c r="M13" s="45"/>
      <c r="N13" s="45"/>
      <c r="O13" s="56"/>
      <c r="P13" s="45"/>
      <c r="Q13" s="45"/>
      <c r="R13" s="45"/>
      <c r="S13" s="39"/>
      <c r="T13" s="60"/>
      <c r="U13" s="60"/>
      <c r="V13" s="61"/>
    </row>
    <row r="14" spans="1:23" s="98" customFormat="1" ht="18" customHeight="1" x14ac:dyDescent="0.25">
      <c r="A14" s="39"/>
      <c r="B14" s="39"/>
      <c r="C14" s="99"/>
      <c r="D14" s="58"/>
      <c r="E14" s="45"/>
      <c r="F14" s="45"/>
      <c r="G14" s="45"/>
      <c r="H14" s="45"/>
      <c r="I14" s="45"/>
      <c r="J14" s="56"/>
      <c r="K14" s="45"/>
      <c r="L14" s="45"/>
      <c r="M14" s="45"/>
      <c r="N14" s="45"/>
      <c r="O14" s="56"/>
      <c r="P14" s="45"/>
      <c r="Q14" s="45"/>
      <c r="R14" s="45"/>
      <c r="S14" s="39"/>
      <c r="T14" s="60"/>
      <c r="U14" s="60"/>
      <c r="V14" s="61"/>
    </row>
    <row r="15" spans="1:23" s="98" customFormat="1" ht="18" customHeight="1" x14ac:dyDescent="0.25">
      <c r="A15" s="39"/>
      <c r="B15" s="39"/>
      <c r="C15" s="99"/>
      <c r="D15" s="58"/>
      <c r="E15" s="45"/>
      <c r="F15" s="45"/>
      <c r="G15" s="45"/>
      <c r="H15" s="45"/>
      <c r="I15" s="45"/>
      <c r="J15" s="56"/>
      <c r="K15" s="45"/>
      <c r="L15" s="45"/>
      <c r="M15" s="45"/>
      <c r="N15" s="45"/>
      <c r="O15" s="56"/>
      <c r="P15" s="45"/>
      <c r="Q15" s="45"/>
      <c r="R15" s="45"/>
      <c r="S15" s="39"/>
      <c r="T15" s="60"/>
      <c r="U15" s="60"/>
      <c r="V15" s="61"/>
    </row>
    <row r="16" spans="1:23" s="98" customFormat="1" ht="18" customHeight="1" x14ac:dyDescent="0.25">
      <c r="A16" s="39"/>
      <c r="B16" s="39"/>
      <c r="C16" s="99"/>
      <c r="D16" s="58"/>
      <c r="E16" s="45"/>
      <c r="F16" s="45"/>
      <c r="G16" s="45"/>
      <c r="H16" s="45"/>
      <c r="I16" s="45"/>
      <c r="J16" s="56"/>
      <c r="K16" s="45"/>
      <c r="L16" s="45"/>
      <c r="M16" s="45"/>
      <c r="N16" s="45"/>
      <c r="O16" s="56"/>
      <c r="P16" s="45"/>
      <c r="Q16" s="45"/>
      <c r="R16" s="45"/>
      <c r="S16" s="39"/>
      <c r="T16" s="60"/>
      <c r="U16" s="60"/>
      <c r="V16" s="61"/>
    </row>
    <row r="17" spans="1:22" s="98" customFormat="1" ht="18" customHeight="1" x14ac:dyDescent="0.25">
      <c r="A17" s="39"/>
      <c r="B17" s="39"/>
      <c r="C17" s="99"/>
      <c r="D17" s="58"/>
      <c r="E17" s="45"/>
      <c r="F17" s="45"/>
      <c r="G17" s="45"/>
      <c r="H17" s="45"/>
      <c r="I17" s="45"/>
      <c r="J17" s="56"/>
      <c r="K17" s="45"/>
      <c r="L17" s="45"/>
      <c r="M17" s="45"/>
      <c r="N17" s="45"/>
      <c r="O17" s="56"/>
      <c r="P17" s="45"/>
      <c r="Q17" s="45"/>
      <c r="R17" s="45"/>
      <c r="S17" s="39"/>
      <c r="T17" s="60"/>
      <c r="U17" s="60"/>
      <c r="V17" s="61"/>
    </row>
    <row r="18" spans="1:22" s="98" customFormat="1" ht="18" customHeight="1" x14ac:dyDescent="0.25">
      <c r="A18" s="39"/>
      <c r="B18" s="39"/>
      <c r="C18" s="99"/>
      <c r="D18" s="58"/>
      <c r="E18" s="45"/>
      <c r="F18" s="45"/>
      <c r="G18" s="45"/>
      <c r="H18" s="45"/>
      <c r="I18" s="45"/>
      <c r="J18" s="56"/>
      <c r="K18" s="45"/>
      <c r="L18" s="45"/>
      <c r="M18" s="45"/>
      <c r="N18" s="45"/>
      <c r="O18" s="56"/>
      <c r="P18" s="45"/>
      <c r="Q18" s="45"/>
      <c r="R18" s="45"/>
      <c r="S18" s="39"/>
      <c r="T18" s="60"/>
      <c r="U18" s="60"/>
      <c r="V18" s="61"/>
    </row>
    <row r="19" spans="1:22" s="98" customFormat="1" ht="18" customHeight="1" x14ac:dyDescent="0.25">
      <c r="A19" s="39"/>
      <c r="B19" s="39"/>
      <c r="C19" s="99"/>
      <c r="D19" s="58"/>
      <c r="E19" s="45"/>
      <c r="F19" s="45"/>
      <c r="G19" s="45"/>
      <c r="H19" s="45"/>
      <c r="I19" s="45"/>
      <c r="J19" s="56"/>
      <c r="K19" s="45"/>
      <c r="L19" s="45"/>
      <c r="M19" s="45"/>
      <c r="N19" s="45"/>
      <c r="O19" s="56"/>
      <c r="P19" s="45"/>
      <c r="Q19" s="45"/>
      <c r="R19" s="45"/>
      <c r="S19" s="39"/>
      <c r="T19" s="60"/>
      <c r="U19" s="60"/>
      <c r="V19" s="61"/>
    </row>
    <row r="20" spans="1:22" s="98" customFormat="1" ht="18" customHeight="1" x14ac:dyDescent="0.25">
      <c r="A20" s="39"/>
      <c r="B20" s="39"/>
      <c r="C20" s="99"/>
      <c r="D20" s="58"/>
      <c r="E20" s="45"/>
      <c r="F20" s="45"/>
      <c r="G20" s="45"/>
      <c r="H20" s="45"/>
      <c r="I20" s="45"/>
      <c r="J20" s="56"/>
      <c r="K20" s="45"/>
      <c r="L20" s="45"/>
      <c r="M20" s="45"/>
      <c r="N20" s="45"/>
      <c r="O20" s="56"/>
      <c r="P20" s="45"/>
      <c r="Q20" s="45"/>
      <c r="R20" s="45"/>
      <c r="S20" s="39"/>
      <c r="T20" s="60"/>
      <c r="U20" s="60"/>
      <c r="V20" s="61"/>
    </row>
    <row r="21" spans="1:22" s="98" customFormat="1" ht="18" customHeight="1" x14ac:dyDescent="0.25">
      <c r="A21" s="39"/>
      <c r="B21" s="39"/>
      <c r="C21" s="55"/>
      <c r="D21" s="58"/>
      <c r="E21" s="45"/>
      <c r="F21" s="45"/>
      <c r="G21" s="59"/>
      <c r="H21" s="45"/>
      <c r="I21" s="45"/>
      <c r="J21" s="56"/>
      <c r="K21" s="59"/>
      <c r="L21" s="45"/>
      <c r="M21" s="45"/>
      <c r="N21" s="45"/>
      <c r="O21" s="56"/>
      <c r="P21" s="45"/>
      <c r="Q21" s="45"/>
      <c r="R21" s="45"/>
      <c r="S21" s="39"/>
      <c r="T21" s="60"/>
      <c r="U21" s="60"/>
      <c r="V21" s="61"/>
    </row>
    <row r="22" spans="1:22" s="98" customFormat="1" ht="18" customHeight="1" x14ac:dyDescent="0.25">
      <c r="A22" s="39"/>
      <c r="B22" s="39"/>
      <c r="C22" s="62"/>
      <c r="D22" s="58"/>
      <c r="E22" s="45"/>
      <c r="F22" s="45"/>
      <c r="G22" s="45"/>
      <c r="H22" s="45"/>
      <c r="I22" s="45"/>
      <c r="J22" s="56"/>
      <c r="K22" s="45"/>
      <c r="L22" s="45"/>
      <c r="M22" s="45"/>
      <c r="N22" s="45"/>
      <c r="O22" s="56"/>
      <c r="P22" s="45"/>
      <c r="Q22" s="45"/>
      <c r="R22" s="45"/>
      <c r="S22" s="45"/>
      <c r="T22" s="60"/>
      <c r="U22" s="60"/>
      <c r="V22" s="61"/>
    </row>
    <row r="23" spans="1:22" s="98" customFormat="1" ht="18" customHeight="1" x14ac:dyDescent="0.25">
      <c r="A23" s="39"/>
      <c r="B23" s="39"/>
      <c r="C23" s="62"/>
      <c r="D23" s="58"/>
      <c r="E23" s="45"/>
      <c r="F23" s="39"/>
      <c r="G23" s="39"/>
      <c r="H23" s="39"/>
      <c r="I23" s="45"/>
      <c r="J23" s="56"/>
      <c r="K23" s="45"/>
      <c r="L23" s="45"/>
      <c r="M23" s="45"/>
      <c r="N23" s="45"/>
      <c r="O23" s="56"/>
      <c r="P23" s="45"/>
      <c r="Q23" s="45"/>
      <c r="R23" s="39"/>
      <c r="S23" s="39"/>
      <c r="T23" s="60"/>
      <c r="U23" s="60"/>
      <c r="V23" s="61"/>
    </row>
    <row r="24" spans="1:22" s="98" customFormat="1" ht="18" customHeight="1" x14ac:dyDescent="0.25">
      <c r="A24" s="39"/>
      <c r="B24" s="39"/>
      <c r="C24" s="55"/>
      <c r="D24" s="58"/>
      <c r="E24" s="45"/>
      <c r="F24" s="45"/>
      <c r="G24" s="45"/>
      <c r="H24" s="45"/>
      <c r="I24" s="45"/>
      <c r="J24" s="56"/>
      <c r="K24" s="45"/>
      <c r="L24" s="45"/>
      <c r="M24" s="45"/>
      <c r="N24" s="45"/>
      <c r="O24" s="56"/>
      <c r="P24" s="45"/>
      <c r="Q24" s="45"/>
      <c r="R24" s="45"/>
      <c r="S24" s="45"/>
      <c r="T24" s="60"/>
      <c r="U24" s="60"/>
      <c r="V24" s="61"/>
    </row>
    <row r="25" spans="1:22" s="98" customFormat="1" ht="18" customHeight="1" x14ac:dyDescent="0.25">
      <c r="A25" s="39"/>
      <c r="B25" s="39"/>
      <c r="C25" s="55"/>
      <c r="D25" s="58"/>
      <c r="E25" s="65"/>
      <c r="F25" s="65"/>
      <c r="G25" s="65"/>
      <c r="H25" s="65"/>
      <c r="I25" s="39"/>
      <c r="J25" s="56"/>
      <c r="K25" s="65"/>
      <c r="L25" s="65"/>
      <c r="M25" s="65"/>
      <c r="N25" s="63"/>
      <c r="O25" s="60"/>
      <c r="P25" s="63"/>
      <c r="Q25" s="63"/>
      <c r="R25" s="63"/>
      <c r="S25" s="65"/>
      <c r="T25" s="60"/>
      <c r="U25" s="60"/>
      <c r="V25" s="61"/>
    </row>
    <row r="26" spans="1:22" s="98" customFormat="1" ht="18" customHeight="1" x14ac:dyDescent="0.25">
      <c r="A26" s="39"/>
      <c r="B26" s="39"/>
      <c r="C26" s="55"/>
      <c r="D26" s="58"/>
      <c r="E26" s="64"/>
      <c r="F26" s="64"/>
      <c r="G26" s="64"/>
      <c r="H26" s="65"/>
      <c r="I26" s="64"/>
      <c r="J26" s="56"/>
      <c r="K26" s="63"/>
      <c r="L26" s="65"/>
      <c r="M26" s="65"/>
      <c r="N26" s="65"/>
      <c r="O26" s="66"/>
      <c r="P26" s="65"/>
      <c r="Q26" s="64"/>
      <c r="R26" s="64"/>
      <c r="S26" s="64"/>
      <c r="T26" s="66"/>
      <c r="U26" s="66"/>
      <c r="V26" s="57"/>
    </row>
    <row r="27" spans="1:22" s="98" customFormat="1" ht="18" customHeight="1" x14ac:dyDescent="0.25">
      <c r="A27" s="39"/>
      <c r="B27" s="39"/>
      <c r="C27" s="55"/>
      <c r="D27" s="58"/>
      <c r="E27" s="64"/>
      <c r="F27" s="64"/>
      <c r="G27" s="65"/>
      <c r="H27" s="65"/>
      <c r="I27" s="65"/>
      <c r="J27" s="56"/>
      <c r="K27" s="64"/>
      <c r="L27" s="65"/>
      <c r="M27" s="65"/>
      <c r="N27" s="65"/>
      <c r="O27" s="66"/>
      <c r="P27" s="64"/>
      <c r="Q27" s="64"/>
      <c r="R27" s="65"/>
      <c r="S27" s="65"/>
      <c r="T27" s="66"/>
      <c r="U27" s="66"/>
      <c r="V27" s="57"/>
    </row>
    <row r="28" spans="1:22" s="98" customFormat="1" ht="18" customHeight="1" x14ac:dyDescent="0.25">
      <c r="A28" s="39"/>
      <c r="B28" s="39"/>
      <c r="C28" s="55"/>
      <c r="D28" s="58"/>
      <c r="E28" s="65"/>
      <c r="F28" s="64"/>
      <c r="G28" s="64"/>
      <c r="H28" s="65"/>
      <c r="I28" s="45"/>
      <c r="J28" s="56"/>
      <c r="K28" s="64"/>
      <c r="L28" s="64"/>
      <c r="M28" s="65"/>
      <c r="N28" s="64"/>
      <c r="O28" s="66"/>
      <c r="P28" s="64"/>
      <c r="Q28" s="64"/>
      <c r="R28" s="64"/>
      <c r="S28" s="64"/>
      <c r="T28" s="66"/>
      <c r="U28" s="66"/>
      <c r="V28" s="57"/>
    </row>
    <row r="29" spans="1:22" s="98" customFormat="1" ht="18" customHeight="1" x14ac:dyDescent="0.25">
      <c r="A29" s="39"/>
      <c r="B29" s="39"/>
      <c r="C29" s="55"/>
      <c r="D29" s="58"/>
      <c r="E29" s="64"/>
      <c r="F29" s="64"/>
      <c r="G29" s="64"/>
      <c r="H29" s="64"/>
      <c r="I29" s="64"/>
      <c r="J29" s="56"/>
      <c r="K29" s="64"/>
      <c r="L29" s="64"/>
      <c r="M29" s="64"/>
      <c r="N29" s="64"/>
      <c r="O29" s="66"/>
      <c r="P29" s="64"/>
      <c r="Q29" s="64"/>
      <c r="R29" s="64"/>
      <c r="S29" s="64"/>
      <c r="T29" s="66"/>
      <c r="U29" s="66"/>
      <c r="V29" s="57"/>
    </row>
    <row r="30" spans="1:22" s="98" customFormat="1" ht="18" customHeight="1" x14ac:dyDescent="0.25">
      <c r="A30" s="39"/>
      <c r="B30" s="39"/>
      <c r="C30" s="55"/>
      <c r="D30" s="58"/>
      <c r="E30" s="64"/>
      <c r="F30" s="64"/>
      <c r="G30" s="39"/>
      <c r="H30" s="64"/>
      <c r="I30" s="64"/>
      <c r="J30" s="56"/>
      <c r="K30" s="64"/>
      <c r="L30" s="64"/>
      <c r="M30" s="64"/>
      <c r="N30" s="64"/>
      <c r="O30" s="66"/>
      <c r="P30" s="65"/>
      <c r="Q30" s="64"/>
      <c r="R30" s="65"/>
      <c r="S30" s="64"/>
      <c r="T30" s="66"/>
      <c r="U30" s="66"/>
      <c r="V30" s="57"/>
    </row>
    <row r="31" spans="1:22" s="98" customFormat="1" ht="18" customHeight="1" x14ac:dyDescent="0.25">
      <c r="A31" s="39"/>
      <c r="B31" s="39"/>
      <c r="C31" s="55"/>
      <c r="D31" s="58"/>
      <c r="E31" s="64"/>
      <c r="F31" s="64"/>
      <c r="G31" s="64"/>
      <c r="H31" s="64"/>
      <c r="I31" s="64"/>
      <c r="J31" s="56"/>
      <c r="K31" s="64"/>
      <c r="L31" s="64"/>
      <c r="M31" s="64"/>
      <c r="N31" s="64"/>
      <c r="O31" s="66"/>
      <c r="P31" s="64"/>
      <c r="Q31" s="64"/>
      <c r="R31" s="64"/>
      <c r="S31" s="64"/>
      <c r="T31" s="66"/>
      <c r="U31" s="66"/>
      <c r="V31" s="57"/>
    </row>
    <row r="32" spans="1:22" s="98" customFormat="1" ht="18" customHeight="1" x14ac:dyDescent="0.25">
      <c r="A32" s="39"/>
      <c r="B32" s="39"/>
      <c r="C32" s="55"/>
      <c r="D32" s="58"/>
      <c r="E32" s="64"/>
      <c r="F32" s="64"/>
      <c r="G32" s="64"/>
      <c r="H32" s="64"/>
      <c r="I32" s="64"/>
      <c r="J32" s="56"/>
      <c r="K32" s="64"/>
      <c r="L32" s="64"/>
      <c r="M32" s="64"/>
      <c r="N32" s="64"/>
      <c r="O32" s="66"/>
      <c r="P32" s="64"/>
      <c r="Q32" s="64"/>
      <c r="R32" s="64"/>
      <c r="S32" s="64"/>
      <c r="T32" s="66"/>
      <c r="U32" s="66"/>
      <c r="V32" s="57"/>
    </row>
    <row r="33" spans="1:22" s="98" customFormat="1" ht="18" customHeight="1" x14ac:dyDescent="0.25">
      <c r="A33" s="39"/>
      <c r="B33" s="39"/>
      <c r="C33" s="55"/>
      <c r="D33" s="58"/>
      <c r="E33" s="64"/>
      <c r="F33" s="64"/>
      <c r="G33" s="64"/>
      <c r="H33" s="64"/>
      <c r="I33" s="64"/>
      <c r="J33" s="56"/>
      <c r="K33" s="64"/>
      <c r="L33" s="64"/>
      <c r="M33" s="64"/>
      <c r="N33" s="64"/>
      <c r="O33" s="66"/>
      <c r="P33" s="64"/>
      <c r="Q33" s="64"/>
      <c r="R33" s="64"/>
      <c r="S33" s="64"/>
      <c r="T33" s="66"/>
      <c r="U33" s="66"/>
      <c r="V33" s="57"/>
    </row>
    <row r="34" spans="1:22" s="98" customFormat="1" ht="18" customHeight="1" x14ac:dyDescent="0.25">
      <c r="A34" s="39"/>
      <c r="B34" s="39"/>
      <c r="C34" s="55"/>
      <c r="D34" s="58"/>
      <c r="E34" s="64"/>
      <c r="F34" s="64"/>
      <c r="G34" s="64"/>
      <c r="H34" s="65"/>
      <c r="I34" s="45"/>
      <c r="J34" s="56"/>
      <c r="K34" s="64"/>
      <c r="L34" s="64"/>
      <c r="M34" s="65"/>
      <c r="N34" s="64"/>
      <c r="O34" s="66"/>
      <c r="P34" s="64"/>
      <c r="Q34" s="64"/>
      <c r="R34" s="64"/>
      <c r="S34" s="64"/>
      <c r="T34" s="66"/>
      <c r="U34" s="66"/>
      <c r="V34" s="57"/>
    </row>
    <row r="35" spans="1:22" s="98" customFormat="1" ht="18" customHeight="1" x14ac:dyDescent="0.25">
      <c r="A35" s="39"/>
      <c r="B35" s="39"/>
      <c r="C35" s="55"/>
      <c r="D35" s="58"/>
      <c r="E35" s="64"/>
      <c r="F35" s="64"/>
      <c r="G35" s="64"/>
      <c r="H35" s="64"/>
      <c r="I35" s="64"/>
      <c r="J35" s="56"/>
      <c r="K35" s="64"/>
      <c r="L35" s="64"/>
      <c r="M35" s="64"/>
      <c r="N35" s="64"/>
      <c r="O35" s="66"/>
      <c r="P35" s="64"/>
      <c r="Q35" s="64"/>
      <c r="R35" s="64"/>
      <c r="S35" s="64"/>
      <c r="T35" s="66"/>
      <c r="U35" s="66"/>
      <c r="V35" s="57"/>
    </row>
    <row r="36" spans="1:22" s="98" customFormat="1" ht="18" customHeight="1" x14ac:dyDescent="0.25">
      <c r="A36" s="39"/>
      <c r="B36" s="39"/>
      <c r="C36" s="55"/>
      <c r="D36" s="58"/>
      <c r="E36" s="39"/>
      <c r="F36" s="39"/>
      <c r="G36" s="39"/>
      <c r="H36" s="39"/>
      <c r="I36" s="39"/>
      <c r="J36" s="56"/>
      <c r="K36" s="39"/>
      <c r="L36" s="39"/>
      <c r="M36" s="39"/>
      <c r="N36" s="39"/>
      <c r="O36" s="56"/>
      <c r="P36" s="39"/>
      <c r="Q36" s="39"/>
      <c r="R36" s="39"/>
      <c r="S36" s="39"/>
      <c r="T36" s="56"/>
      <c r="U36" s="56"/>
      <c r="V36" s="57"/>
    </row>
    <row r="37" spans="1:22" s="98" customFormat="1" ht="18" customHeight="1" x14ac:dyDescent="0.25">
      <c r="A37" s="39"/>
      <c r="B37" s="39"/>
      <c r="C37" s="39"/>
      <c r="D37" s="58"/>
      <c r="E37" s="39"/>
      <c r="F37" s="39"/>
      <c r="G37" s="39"/>
      <c r="H37" s="39"/>
      <c r="I37" s="39"/>
      <c r="J37" s="56"/>
      <c r="K37" s="39"/>
      <c r="L37" s="39"/>
      <c r="M37" s="39"/>
      <c r="N37" s="39"/>
      <c r="O37" s="56"/>
      <c r="P37" s="39"/>
      <c r="Q37" s="39"/>
      <c r="R37" s="39"/>
      <c r="S37" s="39"/>
      <c r="T37" s="56"/>
      <c r="U37" s="56"/>
      <c r="V37" s="57"/>
    </row>
    <row r="38" spans="1:22" s="98" customFormat="1" ht="18" customHeight="1" x14ac:dyDescent="0.25">
      <c r="A38" s="39"/>
      <c r="B38" s="39"/>
      <c r="C38" s="39"/>
      <c r="D38" s="58"/>
      <c r="E38" s="39"/>
      <c r="F38" s="39"/>
      <c r="G38" s="39"/>
      <c r="H38" s="39"/>
      <c r="I38" s="39"/>
      <c r="J38" s="56"/>
      <c r="K38" s="39"/>
      <c r="L38" s="39"/>
      <c r="M38" s="39"/>
      <c r="N38" s="39"/>
      <c r="O38" s="56"/>
      <c r="P38" s="39"/>
      <c r="Q38" s="39"/>
      <c r="R38" s="39"/>
      <c r="S38" s="39"/>
      <c r="T38" s="56"/>
      <c r="U38" s="56"/>
      <c r="V38" s="57"/>
    </row>
    <row r="39" spans="1:22" s="98" customFormat="1" ht="18" customHeight="1" x14ac:dyDescent="0.25">
      <c r="A39" s="39"/>
      <c r="B39" s="39"/>
      <c r="C39" s="39"/>
      <c r="D39" s="58"/>
      <c r="E39" s="39"/>
      <c r="F39" s="39"/>
      <c r="G39" s="39"/>
      <c r="H39" s="39"/>
      <c r="I39" s="39"/>
      <c r="J39" s="56"/>
      <c r="K39" s="39"/>
      <c r="L39" s="39"/>
      <c r="M39" s="39"/>
      <c r="N39" s="39"/>
      <c r="O39" s="56"/>
      <c r="P39" s="39"/>
      <c r="Q39" s="39"/>
      <c r="R39" s="39"/>
      <c r="S39" s="39"/>
      <c r="T39" s="56"/>
      <c r="U39" s="56"/>
      <c r="V39" s="57"/>
    </row>
    <row r="40" spans="1:22" s="98" customFormat="1" ht="18" customHeight="1" x14ac:dyDescent="0.25">
      <c r="A40" s="39"/>
      <c r="B40" s="39"/>
      <c r="C40" s="39"/>
      <c r="D40" s="58"/>
      <c r="E40" s="39"/>
      <c r="F40" s="39"/>
      <c r="G40" s="39"/>
      <c r="H40" s="39"/>
      <c r="I40" s="39"/>
      <c r="J40" s="56"/>
      <c r="K40" s="39"/>
      <c r="L40" s="39"/>
      <c r="M40" s="39"/>
      <c r="N40" s="39"/>
      <c r="O40" s="56"/>
      <c r="P40" s="39"/>
      <c r="Q40" s="39"/>
      <c r="R40" s="39"/>
      <c r="S40" s="39"/>
      <c r="T40" s="56"/>
      <c r="U40" s="56"/>
      <c r="V40" s="57"/>
    </row>
    <row r="41" spans="1:22" s="98" customFormat="1" ht="18" customHeight="1" x14ac:dyDescent="0.25">
      <c r="A41" s="67"/>
      <c r="B41" s="67"/>
      <c r="C41" s="68"/>
      <c r="D41" s="58"/>
      <c r="E41" s="48"/>
      <c r="F41" s="39"/>
      <c r="G41" s="39"/>
      <c r="H41" s="39"/>
      <c r="I41" s="39"/>
      <c r="J41" s="56"/>
      <c r="K41" s="39"/>
      <c r="L41" s="39"/>
      <c r="M41" s="39"/>
      <c r="N41" s="39"/>
      <c r="O41" s="56"/>
      <c r="P41" s="39"/>
      <c r="Q41" s="39"/>
      <c r="R41" s="39"/>
      <c r="S41" s="39"/>
      <c r="T41" s="56"/>
      <c r="U41" s="56"/>
      <c r="V41" s="57"/>
    </row>
    <row r="42" spans="1:22" s="98" customFormat="1" ht="18" customHeight="1" x14ac:dyDescent="0.25">
      <c r="A42" s="67"/>
      <c r="B42" s="67"/>
      <c r="C42" s="39"/>
      <c r="D42" s="58"/>
      <c r="E42" s="39"/>
      <c r="F42" s="39"/>
      <c r="G42" s="48"/>
      <c r="H42" s="39"/>
      <c r="I42" s="39"/>
      <c r="J42" s="56"/>
      <c r="K42" s="39"/>
      <c r="L42" s="39"/>
      <c r="M42" s="39"/>
      <c r="N42" s="39"/>
      <c r="O42" s="56"/>
      <c r="P42" s="39"/>
      <c r="Q42" s="39"/>
      <c r="R42" s="39"/>
      <c r="S42" s="39"/>
      <c r="T42" s="56"/>
      <c r="U42" s="56"/>
      <c r="V42" s="57"/>
    </row>
    <row r="43" spans="1:22" s="98" customFormat="1" ht="18" customHeight="1" x14ac:dyDescent="0.25">
      <c r="A43" s="67"/>
      <c r="B43" s="67"/>
      <c r="C43" s="39"/>
      <c r="D43" s="58"/>
      <c r="E43" s="48"/>
      <c r="F43" s="39"/>
      <c r="G43" s="39"/>
      <c r="H43" s="48"/>
      <c r="I43" s="39"/>
      <c r="J43" s="56"/>
      <c r="K43" s="39"/>
      <c r="L43" s="39"/>
      <c r="M43" s="39"/>
      <c r="N43" s="39"/>
      <c r="O43" s="56"/>
      <c r="P43" s="39"/>
      <c r="Q43" s="39"/>
      <c r="R43" s="39"/>
      <c r="S43" s="39"/>
      <c r="T43" s="56"/>
      <c r="U43" s="56"/>
      <c r="V43" s="57"/>
    </row>
    <row r="44" spans="1:22" s="98" customFormat="1" ht="18" customHeight="1" x14ac:dyDescent="0.25">
      <c r="A44" s="67"/>
      <c r="B44" s="67"/>
      <c r="C44" s="39"/>
      <c r="D44" s="58"/>
      <c r="E44" s="48"/>
      <c r="F44" s="48"/>
      <c r="G44" s="39"/>
      <c r="H44" s="39"/>
      <c r="I44" s="39"/>
      <c r="J44" s="56"/>
      <c r="K44" s="47"/>
      <c r="L44" s="39"/>
      <c r="M44" s="48"/>
      <c r="N44" s="39"/>
      <c r="O44" s="56"/>
      <c r="P44" s="39"/>
      <c r="Q44" s="39"/>
      <c r="R44" s="39"/>
      <c r="S44" s="39"/>
      <c r="T44" s="56"/>
      <c r="U44" s="56"/>
      <c r="V44" s="57"/>
    </row>
    <row r="45" spans="1:22" s="98" customFormat="1" ht="18" customHeight="1" x14ac:dyDescent="0.25">
      <c r="A45" s="39"/>
      <c r="B45" s="39"/>
      <c r="C45" s="39"/>
      <c r="D45" s="58"/>
      <c r="E45" s="39"/>
      <c r="F45" s="39"/>
      <c r="G45" s="39"/>
      <c r="H45" s="39"/>
      <c r="I45" s="48"/>
      <c r="J45" s="56"/>
      <c r="K45" s="39"/>
      <c r="L45" s="39"/>
      <c r="M45" s="48"/>
      <c r="N45" s="48"/>
      <c r="O45" s="56"/>
      <c r="P45" s="39"/>
      <c r="Q45" s="39"/>
      <c r="R45" s="39"/>
      <c r="S45" s="39"/>
      <c r="T45" s="56"/>
      <c r="U45" s="56"/>
      <c r="V45" s="57"/>
    </row>
    <row r="46" spans="1:22" s="98" customFormat="1" ht="18" customHeight="1" x14ac:dyDescent="0.25">
      <c r="A46" s="39"/>
      <c r="B46" s="39"/>
      <c r="C46" s="39"/>
      <c r="D46" s="58"/>
      <c r="E46" s="39"/>
      <c r="F46" s="48"/>
      <c r="G46" s="48"/>
      <c r="H46" s="48"/>
      <c r="I46" s="45"/>
      <c r="J46" s="56"/>
      <c r="K46" s="39"/>
      <c r="L46" s="39"/>
      <c r="M46" s="48"/>
      <c r="N46" s="48"/>
      <c r="O46" s="56"/>
      <c r="P46" s="39"/>
      <c r="Q46" s="39"/>
      <c r="R46" s="48"/>
      <c r="S46" s="39"/>
      <c r="T46" s="56"/>
      <c r="U46" s="56"/>
      <c r="V46" s="57"/>
    </row>
    <row r="47" spans="1:22" s="98" customFormat="1" ht="18" customHeight="1" x14ac:dyDescent="0.25">
      <c r="A47" s="39"/>
      <c r="B47" s="39"/>
      <c r="C47" s="39"/>
      <c r="D47" s="58"/>
      <c r="E47" s="39"/>
      <c r="F47" s="39"/>
      <c r="G47" s="39"/>
      <c r="H47" s="48"/>
      <c r="I47" s="45"/>
      <c r="J47" s="56"/>
      <c r="K47" s="39"/>
      <c r="L47" s="39"/>
      <c r="M47" s="39"/>
      <c r="N47" s="39"/>
      <c r="O47" s="56"/>
      <c r="P47" s="39"/>
      <c r="Q47" s="39"/>
      <c r="R47" s="39"/>
      <c r="S47" s="39"/>
      <c r="T47" s="56"/>
      <c r="U47" s="56"/>
      <c r="V47" s="57"/>
    </row>
    <row r="48" spans="1:22" s="98" customFormat="1" ht="18" customHeight="1" x14ac:dyDescent="0.25">
      <c r="A48" s="39"/>
      <c r="B48" s="39"/>
      <c r="C48" s="39"/>
      <c r="D48" s="58"/>
      <c r="E48" s="69"/>
      <c r="F48" s="39"/>
      <c r="G48" s="39"/>
      <c r="H48" s="39"/>
      <c r="I48" s="48"/>
      <c r="J48" s="56"/>
      <c r="K48" s="39"/>
      <c r="L48" s="39"/>
      <c r="M48" s="39"/>
      <c r="N48" s="39"/>
      <c r="O48" s="56"/>
      <c r="P48" s="39"/>
      <c r="Q48" s="39"/>
      <c r="R48" s="39"/>
      <c r="S48" s="39"/>
      <c r="T48" s="56"/>
      <c r="U48" s="56"/>
      <c r="V48" s="57"/>
    </row>
    <row r="49" spans="1:22" s="98" customFormat="1" ht="18" customHeight="1" x14ac:dyDescent="0.25">
      <c r="A49" s="39"/>
      <c r="B49" s="39"/>
      <c r="C49" s="39"/>
      <c r="D49" s="58"/>
      <c r="E49" s="62"/>
      <c r="F49" s="39"/>
      <c r="G49" s="39"/>
      <c r="H49" s="48"/>
      <c r="I49" s="39"/>
      <c r="J49" s="56"/>
      <c r="K49" s="39"/>
      <c r="L49" s="39"/>
      <c r="M49" s="48"/>
      <c r="N49" s="39"/>
      <c r="O49" s="56"/>
      <c r="P49" s="39"/>
      <c r="Q49" s="39"/>
      <c r="R49" s="39"/>
      <c r="S49" s="39"/>
      <c r="T49" s="56"/>
      <c r="U49" s="56"/>
      <c r="V49" s="57"/>
    </row>
    <row r="50" spans="1:22" s="98" customFormat="1" ht="18" customHeight="1" x14ac:dyDescent="0.25">
      <c r="A50" s="39"/>
      <c r="B50" s="39"/>
      <c r="C50" s="39"/>
      <c r="D50" s="58"/>
      <c r="E50" s="39"/>
      <c r="F50" s="39"/>
      <c r="G50" s="39"/>
      <c r="H50" s="39"/>
      <c r="I50" s="39"/>
      <c r="J50" s="56"/>
      <c r="K50" s="48"/>
      <c r="L50" s="39"/>
      <c r="M50" s="48"/>
      <c r="N50" s="39"/>
      <c r="O50" s="56"/>
      <c r="P50" s="39"/>
      <c r="Q50" s="39"/>
      <c r="R50" s="39"/>
      <c r="S50" s="39"/>
      <c r="T50" s="56"/>
      <c r="U50" s="56"/>
      <c r="V50" s="57"/>
    </row>
    <row r="51" spans="1:22" s="98" customFormat="1" ht="18" customHeight="1" x14ac:dyDescent="0.25">
      <c r="A51" s="39"/>
      <c r="B51" s="39"/>
      <c r="C51" s="39"/>
      <c r="D51" s="58"/>
      <c r="E51" s="39"/>
      <c r="F51" s="39"/>
      <c r="G51" s="39"/>
      <c r="H51" s="39"/>
      <c r="I51" s="39"/>
      <c r="J51" s="56"/>
      <c r="K51" s="39"/>
      <c r="L51" s="39"/>
      <c r="M51" s="39"/>
      <c r="N51" s="39"/>
      <c r="O51" s="56"/>
      <c r="P51" s="39"/>
      <c r="Q51" s="39"/>
      <c r="R51" s="39"/>
      <c r="S51" s="39"/>
      <c r="T51" s="56"/>
      <c r="U51" s="56"/>
      <c r="V51" s="57"/>
    </row>
    <row r="52" spans="1:22" s="98" customFormat="1" ht="18" customHeight="1" x14ac:dyDescent="0.25">
      <c r="A52" s="39"/>
      <c r="B52" s="39"/>
      <c r="C52" s="39"/>
      <c r="D52" s="58"/>
      <c r="E52" s="39"/>
      <c r="F52" s="39"/>
      <c r="G52" s="39"/>
      <c r="H52" s="39"/>
      <c r="I52" s="48"/>
      <c r="J52" s="56"/>
      <c r="K52" s="39"/>
      <c r="L52" s="39"/>
      <c r="M52" s="39"/>
      <c r="N52" s="39"/>
      <c r="O52" s="56"/>
      <c r="P52" s="39"/>
      <c r="Q52" s="39"/>
      <c r="R52" s="39"/>
      <c r="S52" s="39"/>
      <c r="T52" s="56"/>
      <c r="U52" s="56"/>
      <c r="V52" s="57"/>
    </row>
    <row r="53" spans="1:22" s="98" customFormat="1" ht="18" customHeight="1" x14ac:dyDescent="0.25">
      <c r="A53" s="39"/>
      <c r="B53" s="39"/>
      <c r="C53" s="39"/>
      <c r="D53" s="58"/>
      <c r="E53" s="39"/>
      <c r="F53" s="48"/>
      <c r="G53" s="39"/>
      <c r="H53" s="39"/>
      <c r="I53" s="39"/>
      <c r="J53" s="56"/>
      <c r="K53" s="39"/>
      <c r="L53" s="39"/>
      <c r="M53" s="39"/>
      <c r="N53" s="39"/>
      <c r="O53" s="56"/>
      <c r="P53" s="39"/>
      <c r="Q53" s="39"/>
      <c r="R53" s="48"/>
      <c r="S53" s="39"/>
      <c r="T53" s="56"/>
      <c r="U53" s="56"/>
      <c r="V53" s="57"/>
    </row>
    <row r="54" spans="1:22" s="98" customFormat="1" ht="18" customHeight="1" x14ac:dyDescent="0.25">
      <c r="A54" s="39"/>
      <c r="B54" s="39"/>
      <c r="C54" s="39"/>
      <c r="D54" s="58"/>
      <c r="E54" s="39"/>
      <c r="F54" s="39"/>
      <c r="G54" s="39"/>
      <c r="H54" s="39"/>
      <c r="I54" s="39"/>
      <c r="J54" s="56"/>
      <c r="K54" s="39"/>
      <c r="L54" s="39"/>
      <c r="M54" s="48"/>
      <c r="N54" s="48"/>
      <c r="O54" s="56"/>
      <c r="P54" s="39"/>
      <c r="Q54" s="39"/>
      <c r="R54" s="39"/>
      <c r="S54" s="39"/>
      <c r="T54" s="56"/>
      <c r="U54" s="56"/>
      <c r="V54" s="57"/>
    </row>
    <row r="55" spans="1:22" s="98" customFormat="1" ht="18" customHeight="1" x14ac:dyDescent="0.25">
      <c r="A55" s="39"/>
      <c r="B55" s="39"/>
      <c r="C55" s="39"/>
      <c r="D55" s="58"/>
      <c r="E55" s="39"/>
      <c r="F55" s="39"/>
      <c r="G55" s="39"/>
      <c r="H55" s="39"/>
      <c r="I55" s="39"/>
      <c r="J55" s="56"/>
      <c r="K55" s="39"/>
      <c r="L55" s="39"/>
      <c r="M55" s="48"/>
      <c r="N55" s="48"/>
      <c r="O55" s="56"/>
      <c r="P55" s="39"/>
      <c r="Q55" s="39"/>
      <c r="R55" s="39"/>
      <c r="S55" s="39"/>
      <c r="T55" s="56"/>
      <c r="U55" s="56"/>
      <c r="V55" s="57"/>
    </row>
    <row r="56" spans="1:22" s="98" customFormat="1" ht="18" customHeight="1" x14ac:dyDescent="0.25">
      <c r="A56" s="39"/>
      <c r="B56" s="39"/>
      <c r="C56" s="39"/>
      <c r="D56" s="58"/>
      <c r="E56" s="39"/>
      <c r="F56" s="39"/>
      <c r="G56" s="39"/>
      <c r="H56" s="39"/>
      <c r="I56" s="39"/>
      <c r="J56" s="56"/>
      <c r="K56" s="39"/>
      <c r="L56" s="39"/>
      <c r="M56" s="48"/>
      <c r="N56" s="48"/>
      <c r="O56" s="56"/>
      <c r="P56" s="39"/>
      <c r="Q56" s="39"/>
      <c r="R56" s="39"/>
      <c r="S56" s="39"/>
      <c r="T56" s="56"/>
      <c r="U56" s="56"/>
      <c r="V56" s="57"/>
    </row>
    <row r="57" spans="1:22" s="98" customFormat="1" ht="18" customHeight="1" x14ac:dyDescent="0.25">
      <c r="A57" s="39"/>
      <c r="B57" s="39"/>
      <c r="C57" s="39"/>
      <c r="D57" s="58"/>
      <c r="E57" s="39"/>
      <c r="F57" s="39"/>
      <c r="G57" s="39"/>
      <c r="H57" s="39"/>
      <c r="I57" s="39"/>
      <c r="J57" s="56"/>
      <c r="K57" s="39"/>
      <c r="L57" s="39"/>
      <c r="M57" s="48"/>
      <c r="N57" s="48"/>
      <c r="O57" s="56"/>
      <c r="P57" s="39"/>
      <c r="Q57" s="39"/>
      <c r="R57" s="39"/>
      <c r="S57" s="39"/>
      <c r="T57" s="56"/>
      <c r="U57" s="56"/>
      <c r="V57" s="57"/>
    </row>
    <row r="58" spans="1:22" s="98" customFormat="1" ht="18" customHeight="1" x14ac:dyDescent="0.25">
      <c r="A58" s="39"/>
      <c r="B58" s="39"/>
      <c r="C58" s="39"/>
      <c r="D58" s="58"/>
      <c r="E58" s="39"/>
      <c r="F58" s="39"/>
      <c r="G58" s="39"/>
      <c r="H58" s="39"/>
      <c r="I58" s="39"/>
      <c r="J58" s="56"/>
      <c r="K58" s="39"/>
      <c r="L58" s="39"/>
      <c r="M58" s="48"/>
      <c r="N58" s="48"/>
      <c r="O58" s="56"/>
      <c r="P58" s="39"/>
      <c r="Q58" s="39"/>
      <c r="R58" s="39"/>
      <c r="S58" s="39"/>
      <c r="T58" s="56"/>
      <c r="U58" s="56"/>
      <c r="V58" s="57"/>
    </row>
    <row r="59" spans="1:22" s="98" customFormat="1" ht="18" customHeight="1" x14ac:dyDescent="0.25">
      <c r="A59" s="39"/>
      <c r="B59" s="39"/>
      <c r="C59" s="39"/>
      <c r="D59" s="58"/>
      <c r="E59" s="39"/>
      <c r="F59" s="39"/>
      <c r="G59" s="39"/>
      <c r="H59" s="39"/>
      <c r="I59" s="39"/>
      <c r="J59" s="56"/>
      <c r="K59" s="39"/>
      <c r="L59" s="39"/>
      <c r="M59" s="48"/>
      <c r="N59" s="48"/>
      <c r="O59" s="56"/>
      <c r="P59" s="39"/>
      <c r="Q59" s="39"/>
      <c r="R59" s="39"/>
      <c r="S59" s="39"/>
      <c r="T59" s="56"/>
      <c r="U59" s="56"/>
      <c r="V59" s="57"/>
    </row>
    <row r="60" spans="1:22" s="98" customFormat="1" ht="18" customHeight="1" x14ac:dyDescent="0.25">
      <c r="A60" s="39"/>
      <c r="B60" s="39"/>
      <c r="C60" s="39"/>
      <c r="D60" s="58"/>
      <c r="E60" s="39"/>
      <c r="F60" s="39"/>
      <c r="G60" s="39"/>
      <c r="H60" s="39"/>
      <c r="I60" s="48"/>
      <c r="J60" s="56"/>
      <c r="K60" s="39"/>
      <c r="L60" s="39"/>
      <c r="M60" s="39"/>
      <c r="N60" s="39"/>
      <c r="O60" s="56"/>
      <c r="P60" s="39"/>
      <c r="Q60" s="39"/>
      <c r="R60" s="39"/>
      <c r="S60" s="39"/>
      <c r="T60" s="56"/>
      <c r="U60" s="56"/>
      <c r="V60" s="57"/>
    </row>
    <row r="61" spans="1:22" s="98" customFormat="1" ht="18" customHeight="1" x14ac:dyDescent="0.25">
      <c r="A61" s="39"/>
      <c r="B61" s="39"/>
      <c r="C61" s="39"/>
      <c r="D61" s="58"/>
      <c r="E61" s="39"/>
      <c r="F61" s="39"/>
      <c r="G61" s="39"/>
      <c r="H61" s="39"/>
      <c r="I61" s="48"/>
      <c r="J61" s="56"/>
      <c r="K61" s="39"/>
      <c r="L61" s="39"/>
      <c r="M61" s="39"/>
      <c r="N61" s="39"/>
      <c r="O61" s="56"/>
      <c r="P61" s="39"/>
      <c r="Q61" s="39"/>
      <c r="R61" s="39"/>
      <c r="S61" s="39"/>
      <c r="T61" s="56"/>
      <c r="U61" s="56"/>
      <c r="V61" s="57"/>
    </row>
    <row r="62" spans="1:22" s="98" customFormat="1" ht="18" customHeight="1" x14ac:dyDescent="0.25">
      <c r="A62" s="39"/>
      <c r="B62" s="39"/>
      <c r="C62" s="39"/>
      <c r="D62" s="58"/>
      <c r="E62" s="39"/>
      <c r="F62" s="39"/>
      <c r="G62" s="39"/>
      <c r="H62" s="39"/>
      <c r="I62" s="48"/>
      <c r="J62" s="56"/>
      <c r="K62" s="39"/>
      <c r="L62" s="39"/>
      <c r="M62" s="39"/>
      <c r="N62" s="39"/>
      <c r="O62" s="56"/>
      <c r="P62" s="39"/>
      <c r="Q62" s="39"/>
      <c r="R62" s="39"/>
      <c r="S62" s="39"/>
      <c r="T62" s="56"/>
      <c r="U62" s="56"/>
      <c r="V62" s="57"/>
    </row>
    <row r="63" spans="1:22" s="98" customFormat="1" ht="18" customHeight="1" x14ac:dyDescent="0.25">
      <c r="A63" s="39"/>
      <c r="B63" s="39"/>
      <c r="C63" s="39"/>
      <c r="D63" s="58"/>
      <c r="E63" s="39"/>
      <c r="F63" s="39"/>
      <c r="G63" s="39"/>
      <c r="H63" s="39"/>
      <c r="I63" s="48"/>
      <c r="J63" s="56"/>
      <c r="K63" s="39"/>
      <c r="L63" s="39"/>
      <c r="M63" s="39"/>
      <c r="N63" s="39"/>
      <c r="O63" s="56"/>
      <c r="P63" s="39"/>
      <c r="Q63" s="39"/>
      <c r="R63" s="39"/>
      <c r="S63" s="39"/>
      <c r="T63" s="56"/>
      <c r="U63" s="56"/>
      <c r="V63" s="57"/>
    </row>
    <row r="64" spans="1:22" s="98" customFormat="1" ht="18" customHeight="1" x14ac:dyDescent="0.25">
      <c r="A64" s="39"/>
      <c r="B64" s="39"/>
      <c r="C64" s="39"/>
      <c r="D64" s="58"/>
      <c r="E64" s="39"/>
      <c r="F64" s="39"/>
      <c r="G64" s="39"/>
      <c r="H64" s="39"/>
      <c r="I64" s="48"/>
      <c r="J64" s="56"/>
      <c r="K64" s="39"/>
      <c r="L64" s="39"/>
      <c r="M64" s="39"/>
      <c r="N64" s="39"/>
      <c r="O64" s="56"/>
      <c r="P64" s="39"/>
      <c r="Q64" s="39"/>
      <c r="R64" s="39"/>
      <c r="S64" s="39"/>
      <c r="T64" s="56"/>
      <c r="U64" s="56"/>
      <c r="V64" s="57"/>
    </row>
    <row r="65" spans="1:22" s="98" customFormat="1" ht="18" customHeight="1" x14ac:dyDescent="0.25">
      <c r="A65" s="39"/>
      <c r="B65" s="39"/>
      <c r="C65" s="39"/>
      <c r="D65" s="58"/>
      <c r="E65" s="39"/>
      <c r="F65" s="39"/>
      <c r="G65" s="39"/>
      <c r="H65" s="49"/>
      <c r="I65" s="39"/>
      <c r="J65" s="56"/>
      <c r="K65" s="39"/>
      <c r="L65" s="39"/>
      <c r="M65" s="39"/>
      <c r="N65" s="39"/>
      <c r="O65" s="56"/>
      <c r="P65" s="39"/>
      <c r="Q65" s="39"/>
      <c r="R65" s="39"/>
      <c r="S65" s="39"/>
      <c r="T65" s="56"/>
      <c r="U65" s="56"/>
      <c r="V65" s="57"/>
    </row>
    <row r="66" spans="1:22" s="98" customFormat="1" ht="18" customHeight="1" x14ac:dyDescent="0.25">
      <c r="A66" s="39"/>
      <c r="B66" s="39"/>
      <c r="C66" s="39"/>
      <c r="D66" s="58"/>
      <c r="E66" s="39"/>
      <c r="F66" s="39"/>
      <c r="G66" s="39"/>
      <c r="H66" s="39"/>
      <c r="I66" s="48"/>
      <c r="J66" s="56"/>
      <c r="K66" s="62"/>
      <c r="L66" s="39"/>
      <c r="M66" s="48"/>
      <c r="N66" s="48"/>
      <c r="O66" s="62"/>
      <c r="P66" s="62"/>
      <c r="Q66" s="39"/>
      <c r="R66" s="62"/>
      <c r="S66" s="39"/>
      <c r="T66" s="56"/>
      <c r="U66" s="56"/>
      <c r="V66" s="57"/>
    </row>
    <row r="67" spans="1:22" s="98" customFormat="1" ht="18" customHeight="1" x14ac:dyDescent="0.25">
      <c r="A67" s="39"/>
      <c r="B67" s="39"/>
      <c r="C67" s="39"/>
      <c r="D67" s="58"/>
      <c r="E67" s="39"/>
      <c r="F67" s="39"/>
      <c r="G67" s="39"/>
      <c r="H67" s="48"/>
      <c r="I67" s="39"/>
      <c r="J67" s="56"/>
      <c r="K67" s="62"/>
      <c r="L67" s="62"/>
      <c r="M67" s="48"/>
      <c r="N67" s="39"/>
      <c r="O67" s="62"/>
      <c r="P67" s="62"/>
      <c r="Q67" s="39"/>
      <c r="R67" s="62"/>
      <c r="S67" s="62"/>
      <c r="T67" s="56"/>
      <c r="U67" s="56"/>
      <c r="V67" s="57"/>
    </row>
    <row r="68" spans="1:22" s="98" customFormat="1" ht="18" customHeight="1" x14ac:dyDescent="0.25">
      <c r="A68" s="39"/>
      <c r="B68" s="39"/>
      <c r="C68" s="39"/>
      <c r="D68" s="58"/>
      <c r="E68" s="39"/>
      <c r="F68" s="39"/>
      <c r="G68" s="39"/>
      <c r="H68" s="48"/>
      <c r="I68" s="39"/>
      <c r="J68" s="56"/>
      <c r="K68" s="62"/>
      <c r="L68" s="62"/>
      <c r="M68" s="48"/>
      <c r="N68" s="39"/>
      <c r="O68" s="62"/>
      <c r="P68" s="62"/>
      <c r="Q68" s="39"/>
      <c r="R68" s="62"/>
      <c r="S68" s="62"/>
      <c r="T68" s="56"/>
      <c r="U68" s="56"/>
      <c r="V68" s="57"/>
    </row>
    <row r="69" spans="1:22" s="98" customFormat="1" ht="18" customHeight="1" x14ac:dyDescent="0.25">
      <c r="A69" s="39"/>
      <c r="B69" s="39"/>
      <c r="C69" s="39"/>
      <c r="D69" s="58"/>
      <c r="E69" s="48"/>
      <c r="F69" s="39"/>
      <c r="G69" s="39"/>
      <c r="H69" s="48"/>
      <c r="I69" s="48"/>
      <c r="J69" s="56"/>
      <c r="K69" s="39"/>
      <c r="L69" s="48"/>
      <c r="M69" s="48"/>
      <c r="N69" s="39"/>
      <c r="O69" s="56"/>
      <c r="P69" s="48"/>
      <c r="Q69" s="39"/>
      <c r="R69" s="39"/>
      <c r="S69" s="39"/>
      <c r="T69" s="56"/>
      <c r="U69" s="56"/>
      <c r="V69" s="57"/>
    </row>
    <row r="70" spans="1:22" x14ac:dyDescent="0.25">
      <c r="A70" s="22"/>
      <c r="B70" s="22"/>
      <c r="C70" s="22"/>
      <c r="D70" s="22" t="s">
        <v>116</v>
      </c>
      <c r="E70" s="22">
        <f>COUNT(#REF!)</f>
        <v>0</v>
      </c>
      <c r="F70" s="22">
        <f>COUNT(#REF!)</f>
        <v>0</v>
      </c>
      <c r="G70" s="22">
        <f>COUNT(#REF!)</f>
        <v>0</v>
      </c>
      <c r="H70" s="22">
        <f>COUNT(#REF!)</f>
        <v>0</v>
      </c>
      <c r="I70" s="22">
        <f>COUNT(#REF!)</f>
        <v>0</v>
      </c>
      <c r="J70" s="51">
        <f>SUM(E70:I70)</f>
        <v>0</v>
      </c>
      <c r="K70" s="22">
        <f>COUNT(#REF!)</f>
        <v>0</v>
      </c>
      <c r="L70" s="22">
        <f>COUNT(#REF!)</f>
        <v>0</v>
      </c>
      <c r="M70" s="22">
        <f>COUNT(#REF!)</f>
        <v>0</v>
      </c>
      <c r="N70" s="22">
        <f>COUNT(#REF!)</f>
        <v>0</v>
      </c>
      <c r="O70" s="51">
        <f>SUM(K70:N70)</f>
        <v>0</v>
      </c>
      <c r="P70" s="22">
        <f>COUNT(#REF!)</f>
        <v>0</v>
      </c>
      <c r="Q70" s="22">
        <f>COUNT(#REF!)</f>
        <v>0</v>
      </c>
      <c r="R70" s="22">
        <f>COUNT(#REF!)</f>
        <v>0</v>
      </c>
      <c r="S70" s="22">
        <f>COUNT(#REF!)</f>
        <v>0</v>
      </c>
      <c r="T70" s="52">
        <f>SUM(P70:S70)</f>
        <v>0</v>
      </c>
      <c r="U70" s="50"/>
      <c r="V70" s="22"/>
    </row>
    <row r="71" spans="1:22" x14ac:dyDescent="0.25">
      <c r="A71" s="23"/>
      <c r="B71" s="23"/>
      <c r="C71" s="22"/>
      <c r="D71" s="22" t="s">
        <v>117</v>
      </c>
      <c r="E71" s="22">
        <f>40-E70</f>
        <v>40</v>
      </c>
      <c r="F71" s="22">
        <f t="shared" ref="F71:S71" si="0">40-F70</f>
        <v>40</v>
      </c>
      <c r="G71" s="22">
        <f t="shared" si="0"/>
        <v>40</v>
      </c>
      <c r="H71" s="22">
        <f t="shared" si="0"/>
        <v>40</v>
      </c>
      <c r="I71" s="22">
        <f t="shared" si="0"/>
        <v>40</v>
      </c>
      <c r="J71" s="51">
        <f>SUM(E71:I71)</f>
        <v>200</v>
      </c>
      <c r="K71" s="22">
        <f t="shared" si="0"/>
        <v>40</v>
      </c>
      <c r="L71" s="22">
        <f t="shared" si="0"/>
        <v>40</v>
      </c>
      <c r="M71" s="22">
        <f t="shared" si="0"/>
        <v>40</v>
      </c>
      <c r="N71" s="22">
        <f t="shared" si="0"/>
        <v>40</v>
      </c>
      <c r="O71" s="51">
        <f>SUM(K71:N71)</f>
        <v>160</v>
      </c>
      <c r="P71" s="22">
        <f t="shared" si="0"/>
        <v>40</v>
      </c>
      <c r="Q71" s="22">
        <f t="shared" si="0"/>
        <v>40</v>
      </c>
      <c r="R71" s="22">
        <f t="shared" si="0"/>
        <v>40</v>
      </c>
      <c r="S71" s="22">
        <f t="shared" si="0"/>
        <v>40</v>
      </c>
      <c r="T71" s="52">
        <f>SUM(P71:S71)</f>
        <v>160</v>
      </c>
      <c r="U71" s="50"/>
      <c r="V71" s="22"/>
    </row>
    <row r="72" spans="1:22" x14ac:dyDescent="0.25">
      <c r="A72" s="21"/>
      <c r="B72" s="25"/>
    </row>
    <row r="73" spans="1:22" x14ac:dyDescent="0.25">
      <c r="D73" s="53"/>
    </row>
    <row r="74" spans="1:22" x14ac:dyDescent="0.25">
      <c r="D74" s="22"/>
    </row>
    <row r="75" spans="1:22" x14ac:dyDescent="0.25">
      <c r="C75" s="26" t="s">
        <v>105</v>
      </c>
      <c r="D75" s="22" t="s">
        <v>123</v>
      </c>
      <c r="E75" s="26" t="s">
        <v>124</v>
      </c>
      <c r="F75" s="26" t="s">
        <v>125</v>
      </c>
      <c r="G75" s="26" t="s">
        <v>126</v>
      </c>
    </row>
    <row r="76" spans="1:22" x14ac:dyDescent="0.25">
      <c r="C76" s="38" t="s">
        <v>279</v>
      </c>
      <c r="D76" s="25">
        <v>1</v>
      </c>
      <c r="E76" s="34" t="e">
        <f>AVERAGE(#REF!)</f>
        <v>#REF!</v>
      </c>
      <c r="F76" s="34" t="e">
        <f>MAX(#REF!)</f>
        <v>#REF!</v>
      </c>
      <c r="G76" s="34" t="e">
        <f>MIN(#REF!)</f>
        <v>#REF!</v>
      </c>
    </row>
    <row r="77" spans="1:22" x14ac:dyDescent="0.25">
      <c r="C77" s="38" t="s">
        <v>242</v>
      </c>
      <c r="D77" s="25">
        <v>2</v>
      </c>
      <c r="E77" s="34" t="e">
        <f>AVERAGE(#REF!)</f>
        <v>#REF!</v>
      </c>
    </row>
    <row r="78" spans="1:22" x14ac:dyDescent="0.25">
      <c r="C78" s="38" t="s">
        <v>277</v>
      </c>
      <c r="D78" s="41">
        <v>3</v>
      </c>
      <c r="E78" s="34" t="e">
        <f>AVERAGE(#REF!)</f>
        <v>#REF!</v>
      </c>
      <c r="F78" s="34" t="e">
        <f>MAX(#REF!)</f>
        <v>#REF!</v>
      </c>
      <c r="G78" s="34" t="e">
        <f>MIN(#REF!)</f>
        <v>#REF!</v>
      </c>
    </row>
    <row r="79" spans="1:22" x14ac:dyDescent="0.25">
      <c r="C79" s="38" t="s">
        <v>278</v>
      </c>
      <c r="D79" s="41">
        <v>4</v>
      </c>
      <c r="E79" s="34" t="e">
        <f>AVERAGE(#REF!)</f>
        <v>#REF!</v>
      </c>
      <c r="F79" s="34" t="e">
        <f>MAX(#REF!)</f>
        <v>#REF!</v>
      </c>
      <c r="G79" s="34" t="e">
        <f>MIN(#REF!)</f>
        <v>#REF!</v>
      </c>
    </row>
    <row r="80" spans="1:22" x14ac:dyDescent="0.25">
      <c r="C80" s="42"/>
      <c r="D80" s="41"/>
      <c r="E80" s="34"/>
      <c r="F80" s="34"/>
      <c r="G80" s="34"/>
    </row>
    <row r="81" spans="3:7" x14ac:dyDescent="0.25">
      <c r="C81" s="38"/>
      <c r="D81" s="41"/>
      <c r="E81" s="34"/>
      <c r="F81" s="34"/>
      <c r="G81" s="34"/>
    </row>
  </sheetData>
  <sortState ref="A6:AB45">
    <sortCondition ref="B6:B45"/>
  </sortState>
  <mergeCells count="4">
    <mergeCell ref="C2:U2"/>
    <mergeCell ref="E4:J4"/>
    <mergeCell ref="K4:O4"/>
    <mergeCell ref="P4:T4"/>
  </mergeCells>
  <pageMargins left="0.7" right="0.7" top="0.75" bottom="0.75" header="0.3" footer="0.3"/>
  <pageSetup paperSize="9" orientation="portrait" verticalDpi="597"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9" workbookViewId="0">
      <selection activeCell="A29" sqref="A29"/>
    </sheetView>
  </sheetViews>
  <sheetFormatPr baseColWidth="10" defaultColWidth="9" defaultRowHeight="15" x14ac:dyDescent="0.25"/>
  <cols>
    <col min="1" max="1" width="19.625" bestFit="1" customWidth="1"/>
    <col min="2" max="2" width="8.875" bestFit="1" customWidth="1"/>
    <col min="3" max="3" width="10.25" bestFit="1" customWidth="1"/>
  </cols>
  <sheetData>
    <row r="1" spans="1:18" x14ac:dyDescent="0.25">
      <c r="A1" s="24" t="s">
        <v>107</v>
      </c>
    </row>
    <row r="2" spans="1:18" x14ac:dyDescent="0.25">
      <c r="A2" t="s">
        <v>105</v>
      </c>
      <c r="B2" t="s">
        <v>22</v>
      </c>
      <c r="C2" t="s">
        <v>106</v>
      </c>
    </row>
    <row r="3" spans="1:18" x14ac:dyDescent="0.25">
      <c r="A3" t="s">
        <v>276</v>
      </c>
      <c r="B3">
        <v>1</v>
      </c>
      <c r="C3">
        <f>COUNTIF('Scoring sheet'!B$66:B$69, 'Groups graph'!B3)</f>
        <v>0</v>
      </c>
    </row>
    <row r="4" spans="1:18" x14ac:dyDescent="0.25">
      <c r="A4" s="23" t="s">
        <v>242</v>
      </c>
      <c r="B4">
        <v>2</v>
      </c>
      <c r="C4">
        <f>COUNTIF('Scoring sheet'!B$66:B$69, 'Groups graph'!B4)</f>
        <v>0</v>
      </c>
    </row>
    <row r="5" spans="1:18" x14ac:dyDescent="0.25">
      <c r="A5" t="s">
        <v>277</v>
      </c>
      <c r="B5">
        <v>3</v>
      </c>
      <c r="C5">
        <f>COUNTIF('Scoring sheet'!B$66:B$69, 'Groups graph'!B5)</f>
        <v>0</v>
      </c>
    </row>
    <row r="6" spans="1:18" x14ac:dyDescent="0.25">
      <c r="A6" t="s">
        <v>278</v>
      </c>
      <c r="B6">
        <v>4</v>
      </c>
      <c r="C6">
        <f>COUNTIF('Scoring sheet'!B$66:B$69, 'Groups graph'!B6)</f>
        <v>0</v>
      </c>
    </row>
    <row r="7" spans="1:18" x14ac:dyDescent="0.25">
      <c r="A7" s="20"/>
    </row>
    <row r="8" spans="1:18" x14ac:dyDescent="0.25">
      <c r="A8" s="11"/>
      <c r="Q8" t="s">
        <v>110</v>
      </c>
      <c r="R8">
        <v>12</v>
      </c>
    </row>
    <row r="9" spans="1:18" x14ac:dyDescent="0.25">
      <c r="Q9" t="s">
        <v>109</v>
      </c>
      <c r="R9">
        <v>12</v>
      </c>
    </row>
    <row r="10" spans="1:18" x14ac:dyDescent="0.25">
      <c r="A10" s="2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G25"/>
  <sheetViews>
    <sheetView topLeftCell="A13" workbookViewId="0">
      <selection activeCell="E6" sqref="E6"/>
    </sheetView>
  </sheetViews>
  <sheetFormatPr baseColWidth="10" defaultColWidth="9.125" defaultRowHeight="15.75" x14ac:dyDescent="0.25"/>
  <cols>
    <col min="1" max="1" width="9.125" style="1" customWidth="1"/>
    <col min="2" max="2" width="11.875" style="1" customWidth="1"/>
    <col min="3" max="3" width="35.25" style="1" customWidth="1"/>
    <col min="4" max="4" width="29.875" style="1" customWidth="1"/>
    <col min="5" max="5" width="29.375" style="1" customWidth="1"/>
    <col min="6" max="6" width="29" style="1" customWidth="1"/>
    <col min="7" max="16384" width="9.125" style="1"/>
  </cols>
  <sheetData>
    <row r="2" spans="2:7" ht="16.5" thickBot="1" x14ac:dyDescent="0.3"/>
    <row r="3" spans="2:7" ht="17.25" thickTop="1" thickBot="1" x14ac:dyDescent="0.3">
      <c r="B3" s="130" t="s">
        <v>21</v>
      </c>
      <c r="C3" s="131"/>
      <c r="D3" s="136" t="s">
        <v>22</v>
      </c>
      <c r="E3" s="137"/>
      <c r="F3" s="138"/>
      <c r="G3" s="2"/>
    </row>
    <row r="4" spans="2:7" ht="31.5" x14ac:dyDescent="0.25">
      <c r="B4" s="132"/>
      <c r="C4" s="133"/>
      <c r="D4" s="3" t="s">
        <v>23</v>
      </c>
      <c r="E4" s="139" t="s">
        <v>24</v>
      </c>
      <c r="F4" s="3" t="s">
        <v>25</v>
      </c>
      <c r="G4" s="2"/>
    </row>
    <row r="5" spans="2:7" ht="16.5" thickBot="1" x14ac:dyDescent="0.3">
      <c r="B5" s="134"/>
      <c r="C5" s="135"/>
      <c r="D5" s="4" t="s">
        <v>26</v>
      </c>
      <c r="E5" s="140"/>
      <c r="F5" s="4" t="s">
        <v>27</v>
      </c>
      <c r="G5" s="2"/>
    </row>
    <row r="6" spans="2:7" ht="35.25" customHeight="1" x14ac:dyDescent="0.25">
      <c r="B6" s="139" t="s">
        <v>4</v>
      </c>
      <c r="C6" s="123" t="s">
        <v>28</v>
      </c>
      <c r="D6" s="5" t="s">
        <v>29</v>
      </c>
      <c r="E6" s="5" t="s">
        <v>30</v>
      </c>
      <c r="F6" s="5" t="s">
        <v>31</v>
      </c>
      <c r="G6" s="2"/>
    </row>
    <row r="7" spans="2:7" ht="16.5" thickBot="1" x14ac:dyDescent="0.3">
      <c r="B7" s="126"/>
      <c r="C7" s="128"/>
      <c r="D7" s="6" t="s">
        <v>32</v>
      </c>
      <c r="E7" s="6" t="s">
        <v>32</v>
      </c>
      <c r="F7" s="6" t="s">
        <v>32</v>
      </c>
      <c r="G7" s="2"/>
    </row>
    <row r="8" spans="2:7" ht="48" thickBot="1" x14ac:dyDescent="0.3">
      <c r="B8" s="126"/>
      <c r="C8" s="6" t="s">
        <v>33</v>
      </c>
      <c r="D8" s="6" t="s">
        <v>34</v>
      </c>
      <c r="E8" s="6" t="s">
        <v>35</v>
      </c>
      <c r="F8" s="6" t="s">
        <v>36</v>
      </c>
      <c r="G8" s="2"/>
    </row>
    <row r="9" spans="2:7" ht="22.5" customHeight="1" x14ac:dyDescent="0.25">
      <c r="B9" s="126"/>
      <c r="C9" s="123" t="s">
        <v>0</v>
      </c>
      <c r="D9" s="123" t="s">
        <v>37</v>
      </c>
      <c r="E9" s="123" t="s">
        <v>38</v>
      </c>
      <c r="F9" s="123" t="s">
        <v>39</v>
      </c>
      <c r="G9" s="2"/>
    </row>
    <row r="10" spans="2:7" ht="16.5" thickBot="1" x14ac:dyDescent="0.3">
      <c r="B10" s="126"/>
      <c r="C10" s="141"/>
      <c r="D10" s="141"/>
      <c r="E10" s="141"/>
      <c r="F10" s="141"/>
      <c r="G10" s="2"/>
    </row>
    <row r="11" spans="2:7" ht="32.25" thickBot="1" x14ac:dyDescent="0.3">
      <c r="B11" s="132"/>
      <c r="C11" s="7" t="s">
        <v>81</v>
      </c>
      <c r="D11" s="8" t="s">
        <v>82</v>
      </c>
      <c r="E11" s="8" t="s">
        <v>84</v>
      </c>
      <c r="F11" s="9" t="s">
        <v>83</v>
      </c>
      <c r="G11" s="2"/>
    </row>
    <row r="12" spans="2:7" ht="32.25" thickBot="1" x14ac:dyDescent="0.3">
      <c r="B12" s="127"/>
      <c r="C12" s="10" t="s">
        <v>40</v>
      </c>
      <c r="D12" s="10" t="s">
        <v>41</v>
      </c>
      <c r="E12" s="10" t="s">
        <v>42</v>
      </c>
      <c r="F12" s="10" t="s">
        <v>43</v>
      </c>
      <c r="G12" s="2"/>
    </row>
    <row r="13" spans="2:7" ht="78.75" customHeight="1" thickTop="1" x14ac:dyDescent="0.25">
      <c r="B13" s="125" t="s">
        <v>9</v>
      </c>
      <c r="C13" s="129" t="s">
        <v>44</v>
      </c>
      <c r="D13" s="129" t="s">
        <v>45</v>
      </c>
      <c r="E13" s="129" t="s">
        <v>46</v>
      </c>
      <c r="F13" s="5" t="s">
        <v>47</v>
      </c>
      <c r="G13" s="2"/>
    </row>
    <row r="14" spans="2:7" ht="18" customHeight="1" thickBot="1" x14ac:dyDescent="0.3">
      <c r="B14" s="126"/>
      <c r="C14" s="128"/>
      <c r="D14" s="128"/>
      <c r="E14" s="128"/>
      <c r="F14" s="6" t="s">
        <v>48</v>
      </c>
      <c r="G14" s="2"/>
    </row>
    <row r="15" spans="2:7" ht="48" customHeight="1" thickBot="1" x14ac:dyDescent="0.3">
      <c r="B15" s="126"/>
      <c r="C15" s="6" t="s">
        <v>49</v>
      </c>
      <c r="D15" s="6" t="s">
        <v>50</v>
      </c>
      <c r="E15" s="6" t="s">
        <v>51</v>
      </c>
      <c r="F15" s="6" t="s">
        <v>52</v>
      </c>
      <c r="G15" s="2"/>
    </row>
    <row r="16" spans="2:7" ht="68.25" customHeight="1" thickBot="1" x14ac:dyDescent="0.3">
      <c r="B16" s="126"/>
      <c r="C16" s="6" t="s">
        <v>53</v>
      </c>
      <c r="D16" s="6" t="s">
        <v>54</v>
      </c>
      <c r="E16" s="6" t="s">
        <v>55</v>
      </c>
      <c r="F16" s="6" t="s">
        <v>56</v>
      </c>
      <c r="G16" s="2"/>
    </row>
    <row r="17" spans="2:7" ht="44.25" customHeight="1" x14ac:dyDescent="0.25">
      <c r="B17" s="126"/>
      <c r="C17" s="123" t="s">
        <v>57</v>
      </c>
      <c r="D17" s="123" t="s">
        <v>58</v>
      </c>
      <c r="E17" s="5" t="s">
        <v>59</v>
      </c>
      <c r="F17" s="123" t="s">
        <v>60</v>
      </c>
      <c r="G17" s="2"/>
    </row>
    <row r="18" spans="2:7" ht="35.25" customHeight="1" thickBot="1" x14ac:dyDescent="0.3">
      <c r="B18" s="127"/>
      <c r="C18" s="124"/>
      <c r="D18" s="124"/>
      <c r="E18" s="10" t="s">
        <v>61</v>
      </c>
      <c r="F18" s="124"/>
      <c r="G18" s="2"/>
    </row>
    <row r="19" spans="2:7" ht="87" customHeight="1" thickTop="1" thickBot="1" x14ac:dyDescent="0.3">
      <c r="B19" s="125" t="s">
        <v>16</v>
      </c>
      <c r="C19" s="6" t="s">
        <v>62</v>
      </c>
      <c r="D19" s="6" t="s">
        <v>63</v>
      </c>
      <c r="E19" s="6" t="s">
        <v>64</v>
      </c>
      <c r="F19" s="6" t="s">
        <v>65</v>
      </c>
      <c r="G19" s="2"/>
    </row>
    <row r="20" spans="2:7" ht="55.5" customHeight="1" x14ac:dyDescent="0.25">
      <c r="B20" s="126"/>
      <c r="C20" s="123" t="s">
        <v>66</v>
      </c>
      <c r="D20" s="123" t="s">
        <v>67</v>
      </c>
      <c r="E20" s="123" t="s">
        <v>68</v>
      </c>
      <c r="F20" s="123" t="s">
        <v>69</v>
      </c>
      <c r="G20" s="2"/>
    </row>
    <row r="21" spans="2:7" ht="16.5" thickBot="1" x14ac:dyDescent="0.3">
      <c r="B21" s="126"/>
      <c r="C21" s="128"/>
      <c r="D21" s="128"/>
      <c r="E21" s="128"/>
      <c r="F21" s="128"/>
      <c r="G21" s="2"/>
    </row>
    <row r="22" spans="2:7" ht="52.5" customHeight="1" x14ac:dyDescent="0.25">
      <c r="B22" s="126"/>
      <c r="C22" s="123" t="s">
        <v>70</v>
      </c>
      <c r="D22" s="5" t="s">
        <v>71</v>
      </c>
      <c r="E22" s="5" t="s">
        <v>72</v>
      </c>
      <c r="F22" s="5" t="s">
        <v>73</v>
      </c>
      <c r="G22" s="2"/>
    </row>
    <row r="23" spans="2:7" ht="16.5" thickBot="1" x14ac:dyDescent="0.3">
      <c r="B23" s="126"/>
      <c r="C23" s="128"/>
      <c r="D23" s="6" t="s">
        <v>74</v>
      </c>
      <c r="E23" s="6" t="s">
        <v>75</v>
      </c>
      <c r="F23" s="6" t="s">
        <v>76</v>
      </c>
      <c r="G23" s="2"/>
    </row>
    <row r="24" spans="2:7" ht="54.75" customHeight="1" thickBot="1" x14ac:dyDescent="0.3">
      <c r="B24" s="127"/>
      <c r="C24" s="10" t="s">
        <v>77</v>
      </c>
      <c r="D24" s="10" t="s">
        <v>78</v>
      </c>
      <c r="E24" s="10" t="s">
        <v>79</v>
      </c>
      <c r="F24" s="10" t="s">
        <v>80</v>
      </c>
      <c r="G24" s="2"/>
    </row>
    <row r="25" spans="2:7" ht="16.5" thickTop="1" x14ac:dyDescent="0.25"/>
  </sheetData>
  <mergeCells count="22">
    <mergeCell ref="B3:C5"/>
    <mergeCell ref="D3:F3"/>
    <mergeCell ref="E4:E5"/>
    <mergeCell ref="B6:B12"/>
    <mergeCell ref="C6:C7"/>
    <mergeCell ref="C9:C10"/>
    <mergeCell ref="D9:D10"/>
    <mergeCell ref="E9:E10"/>
    <mergeCell ref="F9:F10"/>
    <mergeCell ref="F17:F18"/>
    <mergeCell ref="B19:B24"/>
    <mergeCell ref="C20:C21"/>
    <mergeCell ref="D20:D21"/>
    <mergeCell ref="E20:E21"/>
    <mergeCell ref="F20:F21"/>
    <mergeCell ref="C22:C23"/>
    <mergeCell ref="B13:B18"/>
    <mergeCell ref="C13:C14"/>
    <mergeCell ref="D13:D14"/>
    <mergeCell ref="E13:E14"/>
    <mergeCell ref="C17:C18"/>
    <mergeCell ref="D17:D18"/>
  </mergeCells>
  <pageMargins left="0.7" right="0.7" top="0.75" bottom="0.75" header="0.3" footer="0.3"/>
  <pageSetup paperSize="9" scale="60"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Work groups</vt:lpstr>
      <vt:lpstr>Scoring sheet</vt:lpstr>
      <vt:lpstr>Scores graph</vt:lpstr>
      <vt:lpstr>Average groups graph</vt:lpstr>
      <vt:lpstr>Groups graph</vt:lpstr>
      <vt:lpstr>Ref table</vt:lpstr>
    </vt:vector>
  </TitlesOfParts>
  <Company>IT Resources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 Gartner</dc:creator>
  <cp:lastModifiedBy>Víctor Aramayo</cp:lastModifiedBy>
  <cp:lastPrinted>2014-11-19T03:59:04Z</cp:lastPrinted>
  <dcterms:created xsi:type="dcterms:W3CDTF">2013-10-25T02:49:06Z</dcterms:created>
  <dcterms:modified xsi:type="dcterms:W3CDTF">2016-10-26T18:01:18Z</dcterms:modified>
</cp:coreProperties>
</file>